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84" i="40" l="1"/>
  <c r="E84" i="40"/>
  <c r="D62" i="38" l="1"/>
  <c r="E62" i="38"/>
  <c r="K18" i="38" l="1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<sst xmlns="http://schemas.openxmlformats.org/spreadsheetml/2006/main" count="859" uniqueCount="359">
  <si>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</si>
  <si>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</si>
  <si>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</si>
  <si>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</si>
  <si>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</si>
  <si>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</si>
  <si>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</si>
  <si>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</si>
  <si>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</si>
  <si>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</si>
  <si>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</si>
  <si>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</si>
  <si>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</si>
  <si>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</si>
  <si>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</si>
  <si>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</si>
  <si>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</si>
  <si>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</si>
  <si>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</si>
  <si>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</si>
  <si>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</si>
  <si>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</si>
  <si>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</si>
  <si>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</si>
  <si>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</si>
  <si>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</si>
  <si>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</si>
  <si>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</si>
  <si>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</si>
  <si>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</si>
  <si>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</si>
  <si>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</si>
  <si>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</si>
  <si>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</si>
  <si>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</si>
  <si>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</si>
  <si>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</si>
  <si>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</si>
  <si>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</si>
  <si>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</si>
  <si>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</si>
  <si>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</si>
  <si>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</si>
  <si>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</si>
  <si>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</si>
  <si>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</si>
  <si>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</si>
  <si>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</si>
  <si>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</si>
  <si>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</si>
  <si>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</si>
  <si>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</si>
  <si>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</si>
  <si>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</si>
  <si>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</si>
  <si>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</si>
  <si>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</si>
  <si>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</si>
  <si>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</si>
  <si>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</si>
  <si>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</si>
  <si>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</si>
  <si>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</si>
  <si>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</si>
  <si>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</si>
  <si>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</si>
  <si>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</si>
  <si>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</si>
  <si>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</si>
  <si>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</si>
  <si>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</si>
  <si>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</si>
  <si>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</si>
  <si>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</si>
  <si>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</si>
  <si>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</si>
  <si>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</si>
  <si>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</si>
  <si>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</si>
  <si>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</si>
  <si>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</si>
  <si>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</si>
  <si>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</si>
  <si>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</si>
  <si>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</si>
  <si>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</si>
  <si>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</si>
  <si>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</si>
  <si>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</si>
  <si>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</si>
  <si>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</si>
  <si>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</si>
  <si>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</si>
  <si>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</si>
  <si>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</si>
  <si>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</si>
  <si>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</si>
  <si>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</si>
  <si>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</si>
  <si>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</si>
  <si>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</si>
  <si>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</si>
  <si>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</si>
  <si>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</si>
  <si>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</si>
  <si>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</si>
  <si>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</si>
  <si>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</si>
  <si>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</si>
  <si>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</si>
  <si>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</si>
  <si>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</si>
  <si>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</si>
  <si>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</si>
  <si>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</si>
  <si>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</si>
  <si>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</si>
  <si>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</si>
  <si>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</si>
  <si>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</si>
  <si>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</si>
  <si>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</si>
  <si>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</si>
  <si>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</si>
  <si>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</si>
  <si>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</si>
  <si>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</si>
  <si>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</si>
  <si>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</si>
  <si>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</si>
  <si>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</si>
  <si>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</si>
  <si>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</si>
  <si>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</si>
  <si>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</si>
  <si>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</si>
  <si>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</si>
  <si>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</si>
  <si>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</si>
  <si>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</si>
  <si>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</si>
  <si>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</si>
  <si>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</si>
  <si>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</si>
  <si>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</si>
  <si>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</si>
  <si>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</si>
  <si>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</si>
  <si>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</si>
  <si>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</si>
  <si>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</si>
  <si>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</si>
  <si>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</si>
  <si>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</si>
  <si>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</si>
  <si>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</si>
  <si>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</si>
  <si>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</si>
  <si>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</si>
  <si>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</si>
  <si>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</si>
  <si>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</si>
  <si>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</si>
  <si>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</si>
  <si>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</si>
  <si>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</si>
  <si>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</si>
  <si>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</si>
  <si>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</si>
  <si>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</si>
  <si>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</si>
  <si>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</si>
  <si>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</si>
  <si>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</si>
  <si>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</si>
  <si>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</si>
  <si>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</si>
  <si>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</si>
  <si>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</si>
  <si>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</si>
  <si>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</si>
  <si>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</si>
  <si>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</si>
  <si>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</si>
  <si>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</si>
  <si>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</si>
  <si>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</si>
  <si>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</si>
  <si>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</si>
  <si>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</si>
  <si>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</si>
  <si>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</si>
  <si>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</si>
  <si>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</si>
  <si>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</si>
  <si>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</si>
  <si>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</si>
  <si>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</si>
  <si>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</si>
  <si>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</si>
  <si>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</si>
  <si>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</si>
  <si>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</si>
  <si>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</si>
  <si>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</si>
  <si>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</si>
  <si>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</si>
  <si>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</si>
  <si>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</si>
  <si>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</si>
  <si>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</si>
  <si>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</si>
  <si>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</si>
  <si>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</si>
  <si>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</si>
  <si>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</si>
  <si>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</si>
  <si>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</si>
  <si>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</si>
  <si>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</si>
  <si>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</si>
  <si>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</si>
  <si>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</si>
  <si>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</si>
  <si>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</si>
  <si>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</si>
  <si>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</si>
  <si>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</si>
  <si>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</si>
  <si>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</si>
  <si>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</si>
  <si>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</si>
  <si>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</si>
  <si>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</si>
  <si>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</si>
  <si>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</si>
  <si>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</si>
  <si>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</si>
  <si>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</si>
  <si>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</si>
  <si>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</si>
  <si>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</si>
  <si>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</si>
  <si>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</si>
  <si>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</si>
  <si>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</si>
  <si>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</si>
  <si>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</si>
  <si>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</si>
  <si>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</si>
  <si>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</si>
  <si>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</si>
  <si>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</si>
  <si>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</si>
  <si>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</si>
  <si>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</si>
  <si>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</si>
  <si>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</si>
  <si>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</si>
  <si>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</si>
  <si>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</si>
  <si>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</si>
  <si>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</si>
  <si>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</si>
  <si>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</si>
  <si>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</si>
  <si>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</si>
  <si>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</si>
  <si>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</si>
  <si>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</si>
  <si>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</si>
  <si>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</si>
  <si>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</si>
  <si>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</si>
  <si>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</si>
  <si>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</si>
  <si>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</si>
  <si>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</si>
  <si>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</si>
  <si>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</si>
  <si>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</si>
  <si>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</si>
  <si>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</si>
  <si>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</si>
  <si>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</si>
  <si>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</si>
  <si>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</si>
  <si>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</si>
  <si>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</si>
  <si>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</si>
  <si>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</si>
  <si>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</si>
  <si>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</si>
  <si>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</si>
  <si>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</si>
  <si>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</si>
  <si>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</si>
  <si>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</si>
  <si>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</si>
  <si>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</si>
  <si>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</si>
  <si>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</si>
  <si>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</si>
  <si>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</si>
  <si>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</si>
  <si>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</si>
  <si>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</si>
  <si>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</si>
  <si>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</si>
  <si>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</si>
  <si>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</si>
  <si>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</si>
  <si>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</si>
  <si>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</si>
  <si>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</si>
  <si>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</si>
  <si>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</si>
  <si>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</si>
  <si>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</si>
  <si>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</si>
  <si>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</si>
  <si>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</si>
  <si>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</si>
  <si>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</si>
  <si>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</si>
  <si>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</si>
  <si>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</si>
  <si>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</si>
  <si>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</si>
  <si>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</si>
  <si>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</si>
  <si>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</si>
  <si>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</si>
  <si>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</si>
  <si>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</si>
  <si>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</si>
  <si>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</si>
  <si>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</si>
  <si>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</si>
  <si>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</si>
  <si>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</si>
  <si>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</si>
  <si>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</si>
  <si>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</si>
  <si>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</si>
  <si>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</si>
  <si>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</si>
  <si>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</si>
  <si>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</si>
  <si>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</si>
  <si>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</si>
  <si>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</si>
  <si>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</si>
  <si>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</si>
  <si>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CUENTAS CONTINGENTES DE COMPROMISO DEUDORAS</t>
  </si>
  <si>
    <t>BALANCE GENERAL AL 30 DE SEPTIEMBRE DE 2017</t>
  </si>
  <si>
    <t>PERIODO DEL 1 o. DE ENERO AL 30 DE SEPTIEMBRE DE 2017</t>
  </si>
  <si>
    <t>ESTADO DE OPERACIONES BURSATILES AL 30 DE SEPTIEMBRE DE 2017</t>
  </si>
  <si>
    <t>ESTADO DE ADMINISTRACION DE CARTERA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</si>
</sst>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FINALES%20MAX/Financials%20Report%20Valores%20Cuscatlan%20AGOSTO%2017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44"/>
      <c r="K1" s="244"/>
      <c r="L1" s="244"/>
    </row>
    <row r="2" spans="2:12" ht="18" x14ac:dyDescent="0.25">
      <c r="D2" s="221" t="s">
        <v>82</v>
      </c>
      <c r="E2" s="3"/>
      <c r="G2" s="212"/>
      <c r="J2" s="244"/>
      <c r="K2" s="244"/>
      <c r="L2" s="244"/>
    </row>
    <row r="3" spans="2:12" ht="18" x14ac:dyDescent="0.25">
      <c r="D3" s="221" t="s">
        <v>206</v>
      </c>
      <c r="E3" s="3"/>
      <c r="G3" s="212"/>
      <c r="J3" s="244"/>
      <c r="K3" s="244"/>
      <c r="L3" s="244"/>
    </row>
    <row r="4" spans="2:12" ht="18" x14ac:dyDescent="0.25">
      <c r="D4" s="221" t="s">
        <v>204</v>
      </c>
      <c r="E4" s="3"/>
      <c r="G4" s="212"/>
      <c r="J4" s="244"/>
      <c r="K4" s="244"/>
      <c r="L4" s="244"/>
    </row>
    <row r="5" spans="2:12" ht="18" x14ac:dyDescent="0.25">
      <c r="D5" s="222" t="s">
        <v>355</v>
      </c>
      <c r="E5" s="3"/>
      <c r="G5" s="212"/>
      <c r="J5" s="244"/>
      <c r="K5" s="244"/>
      <c r="L5" s="244"/>
    </row>
    <row r="6" spans="2:12" ht="18" x14ac:dyDescent="0.25">
      <c r="D6" s="222" t="s">
        <v>19</v>
      </c>
      <c r="E6" s="3"/>
      <c r="G6" s="212"/>
      <c r="J6" s="244"/>
      <c r="K6" s="244"/>
      <c r="L6" s="244"/>
    </row>
    <row r="7" spans="2:12" x14ac:dyDescent="0.2">
      <c r="G7" s="212"/>
      <c r="J7" s="244"/>
      <c r="K7" s="244"/>
      <c r="L7" s="244"/>
    </row>
    <row r="8" spans="2:12" x14ac:dyDescent="0.2">
      <c r="D8" s="212" t="s">
        <v>105</v>
      </c>
      <c r="J8" s="244"/>
      <c r="K8" s="244"/>
      <c r="L8" s="244"/>
    </row>
    <row r="9" spans="2:12" x14ac:dyDescent="0.2">
      <c r="B9" s="211">
        <v>11</v>
      </c>
      <c r="D9" s="212" t="s">
        <v>20</v>
      </c>
      <c r="G9" s="213">
        <v>5578713.1800000006</v>
      </c>
      <c r="J9" s="244"/>
      <c r="K9" s="244"/>
      <c r="L9" s="244"/>
    </row>
    <row r="10" spans="2:12" x14ac:dyDescent="0.2">
      <c r="J10" s="244"/>
      <c r="K10" s="244"/>
      <c r="L10" s="244"/>
    </row>
    <row r="11" spans="2:12" x14ac:dyDescent="0.2">
      <c r="B11" s="211">
        <v>111</v>
      </c>
      <c r="D11" s="211" t="s">
        <v>21</v>
      </c>
      <c r="F11" s="214">
        <v>5253706.45</v>
      </c>
      <c r="J11" s="244"/>
      <c r="K11" s="244"/>
      <c r="L11" s="244"/>
    </row>
    <row r="12" spans="2:12" x14ac:dyDescent="0.2">
      <c r="B12" s="211">
        <v>112</v>
      </c>
      <c r="D12" s="15" t="s">
        <v>156</v>
      </c>
      <c r="F12" s="214">
        <v>295909.59000000003</v>
      </c>
      <c r="J12" s="244"/>
      <c r="K12" s="244"/>
      <c r="L12" s="244"/>
    </row>
    <row r="13" spans="2:12" x14ac:dyDescent="0.2">
      <c r="B13" s="211">
        <v>113</v>
      </c>
      <c r="D13" s="211" t="s">
        <v>89</v>
      </c>
      <c r="F13" s="214">
        <v>0</v>
      </c>
      <c r="J13" s="244"/>
      <c r="K13" s="244"/>
      <c r="L13" s="244"/>
    </row>
    <row r="14" spans="2:12" x14ac:dyDescent="0.2">
      <c r="B14" s="211">
        <v>114</v>
      </c>
      <c r="D14" s="211" t="s">
        <v>115</v>
      </c>
      <c r="F14" s="214">
        <v>2242.19</v>
      </c>
      <c r="J14" s="244"/>
      <c r="K14" s="244"/>
      <c r="L14" s="244"/>
    </row>
    <row r="15" spans="2:12" x14ac:dyDescent="0.2">
      <c r="B15" s="211">
        <v>115</v>
      </c>
      <c r="D15" s="211" t="s">
        <v>87</v>
      </c>
      <c r="F15" s="214">
        <v>12810.67</v>
      </c>
      <c r="J15" s="244"/>
      <c r="K15" s="244"/>
      <c r="L15" s="244"/>
    </row>
    <row r="16" spans="2:12" x14ac:dyDescent="0.2">
      <c r="B16" s="211">
        <v>116</v>
      </c>
      <c r="D16" s="211" t="s">
        <v>48</v>
      </c>
      <c r="F16" s="214">
        <v>1411.78</v>
      </c>
      <c r="J16" s="244"/>
      <c r="K16" s="244"/>
      <c r="L16" s="244"/>
    </row>
    <row r="17" spans="2:12" x14ac:dyDescent="0.2">
      <c r="B17" s="211">
        <v>117</v>
      </c>
      <c r="D17" s="211" t="s">
        <v>103</v>
      </c>
      <c r="F17" s="214">
        <v>11506.44</v>
      </c>
      <c r="J17" s="244"/>
      <c r="K17" s="244"/>
      <c r="L17" s="244"/>
    </row>
    <row r="18" spans="2:12" x14ac:dyDescent="0.2">
      <c r="B18" s="211">
        <v>118</v>
      </c>
      <c r="D18" s="211" t="s">
        <v>88</v>
      </c>
      <c r="E18" s="4"/>
      <c r="F18" s="245">
        <v>1126.06</v>
      </c>
      <c r="G18" s="246"/>
      <c r="J18" s="244"/>
      <c r="K18" s="244"/>
      <c r="L18" s="244"/>
    </row>
    <row r="19" spans="2:12" x14ac:dyDescent="0.2">
      <c r="J19" s="244"/>
      <c r="K19" s="244"/>
      <c r="L19" s="244"/>
    </row>
    <row r="20" spans="2:12" x14ac:dyDescent="0.2">
      <c r="B20" s="211">
        <v>12</v>
      </c>
      <c r="D20" s="212" t="s">
        <v>22</v>
      </c>
      <c r="G20" s="213">
        <v>16864</v>
      </c>
      <c r="J20" s="244"/>
      <c r="K20" s="244"/>
      <c r="L20" s="244"/>
    </row>
    <row r="21" spans="2:12" x14ac:dyDescent="0.2">
      <c r="J21" s="244"/>
      <c r="K21" s="244"/>
      <c r="L21" s="244"/>
    </row>
    <row r="22" spans="2:12" x14ac:dyDescent="0.2">
      <c r="B22" s="211">
        <v>120</v>
      </c>
      <c r="D22" s="211" t="s">
        <v>128</v>
      </c>
      <c r="F22" s="214">
        <v>0</v>
      </c>
      <c r="J22" s="244"/>
      <c r="K22" s="244"/>
      <c r="L22" s="244"/>
    </row>
    <row r="23" spans="2:12" x14ac:dyDescent="0.2">
      <c r="B23" s="211">
        <v>121</v>
      </c>
      <c r="D23" s="211" t="s">
        <v>120</v>
      </c>
      <c r="F23" s="214">
        <v>0</v>
      </c>
      <c r="J23" s="244"/>
      <c r="K23" s="244"/>
      <c r="L23" s="244"/>
    </row>
    <row r="24" spans="2:12" x14ac:dyDescent="0.2">
      <c r="B24" s="211">
        <v>123</v>
      </c>
      <c r="D24" s="211" t="s">
        <v>23</v>
      </c>
      <c r="F24" s="214">
        <v>16864</v>
      </c>
      <c r="J24" s="244"/>
      <c r="K24" s="244"/>
      <c r="L24" s="244"/>
    </row>
    <row r="25" spans="2:12" x14ac:dyDescent="0.2">
      <c r="B25" s="211">
        <v>126</v>
      </c>
      <c r="D25" s="211" t="s">
        <v>3</v>
      </c>
      <c r="F25" s="214">
        <v>0</v>
      </c>
      <c r="J25" s="244"/>
      <c r="K25" s="244"/>
      <c r="L25" s="244"/>
    </row>
    <row r="26" spans="2:12" x14ac:dyDescent="0.2">
      <c r="J26" s="244"/>
      <c r="K26" s="244"/>
      <c r="L26" s="244"/>
    </row>
    <row r="27" spans="2:12" x14ac:dyDescent="0.2">
      <c r="E27" s="5"/>
      <c r="F27" s="215"/>
      <c r="J27" s="244"/>
      <c r="K27" s="244"/>
      <c r="L27" s="244"/>
    </row>
    <row r="28" spans="2:12" ht="13.5" thickBot="1" x14ac:dyDescent="0.25">
      <c r="E28" s="6"/>
      <c r="F28" s="216"/>
      <c r="J28" s="244"/>
      <c r="K28" s="244"/>
      <c r="L28" s="244"/>
    </row>
    <row r="29" spans="2:12" ht="13.5" thickBot="1" x14ac:dyDescent="0.25">
      <c r="D29" s="212" t="s">
        <v>24</v>
      </c>
      <c r="G29" s="247">
        <v>5595577.1800000006</v>
      </c>
      <c r="J29" s="244"/>
      <c r="K29" s="244"/>
      <c r="L29" s="244"/>
    </row>
    <row r="30" spans="2:12" ht="13.5" thickTop="1" x14ac:dyDescent="0.2">
      <c r="I30" s="214"/>
      <c r="J30" s="244"/>
      <c r="K30" s="244"/>
      <c r="L30" s="244"/>
    </row>
    <row r="31" spans="2:12" x14ac:dyDescent="0.2">
      <c r="J31" s="244"/>
      <c r="K31" s="244"/>
      <c r="L31" s="244"/>
    </row>
    <row r="32" spans="2:12" x14ac:dyDescent="0.2">
      <c r="J32" s="244"/>
      <c r="K32" s="244"/>
      <c r="L32" s="244"/>
    </row>
    <row r="33" spans="2:12" x14ac:dyDescent="0.2">
      <c r="J33" s="244"/>
      <c r="K33" s="244"/>
      <c r="L33" s="244"/>
    </row>
    <row r="34" spans="2:12" x14ac:dyDescent="0.2">
      <c r="J34" s="244"/>
      <c r="K34" s="244"/>
      <c r="L34" s="244"/>
    </row>
    <row r="35" spans="2:12" x14ac:dyDescent="0.2">
      <c r="B35" s="211">
        <v>21</v>
      </c>
      <c r="D35" s="212" t="s">
        <v>20</v>
      </c>
      <c r="G35" s="213">
        <v>48701.49</v>
      </c>
      <c r="J35" s="244"/>
      <c r="K35" s="244"/>
      <c r="L35" s="244"/>
    </row>
    <row r="36" spans="2:12" x14ac:dyDescent="0.2">
      <c r="J36" s="244"/>
      <c r="K36" s="244"/>
      <c r="L36" s="244"/>
    </row>
    <row r="37" spans="2:12" x14ac:dyDescent="0.2">
      <c r="B37" s="211">
        <v>212</v>
      </c>
      <c r="D37" s="211" t="s">
        <v>39</v>
      </c>
      <c r="F37" s="214">
        <v>16.03</v>
      </c>
      <c r="J37" s="244"/>
      <c r="K37" s="244"/>
      <c r="L37" s="244"/>
    </row>
    <row r="38" spans="2:12" x14ac:dyDescent="0.2">
      <c r="J38" s="244"/>
      <c r="K38" s="244"/>
      <c r="L38" s="244"/>
    </row>
    <row r="39" spans="2:12" x14ac:dyDescent="0.2">
      <c r="B39" s="211">
        <v>213</v>
      </c>
      <c r="D39" s="211" t="s">
        <v>44</v>
      </c>
      <c r="F39" s="214">
        <v>11479.82</v>
      </c>
      <c r="J39" s="244"/>
      <c r="K39" s="244"/>
      <c r="L39" s="244"/>
    </row>
    <row r="40" spans="2:12" x14ac:dyDescent="0.2">
      <c r="J40" s="244"/>
      <c r="K40" s="244"/>
      <c r="L40" s="244"/>
    </row>
    <row r="41" spans="2:12" x14ac:dyDescent="0.2">
      <c r="B41" s="211">
        <v>214</v>
      </c>
      <c r="D41" s="211" t="s">
        <v>108</v>
      </c>
      <c r="E41" s="211"/>
      <c r="F41" s="214">
        <v>0</v>
      </c>
      <c r="J41" s="244"/>
      <c r="K41" s="244"/>
      <c r="L41" s="244"/>
    </row>
    <row r="42" spans="2:12" x14ac:dyDescent="0.2">
      <c r="E42" s="1"/>
      <c r="J42" s="244"/>
      <c r="K42" s="244"/>
      <c r="L42" s="244"/>
    </row>
    <row r="43" spans="2:12" x14ac:dyDescent="0.2">
      <c r="B43" s="211">
        <v>215</v>
      </c>
      <c r="D43" s="211" t="s">
        <v>85</v>
      </c>
      <c r="F43" s="214">
        <v>37205.64</v>
      </c>
      <c r="J43" s="244"/>
      <c r="K43" s="244"/>
      <c r="L43" s="244"/>
    </row>
    <row r="44" spans="2:12" x14ac:dyDescent="0.2">
      <c r="E44" s="211"/>
      <c r="J44" s="244"/>
      <c r="K44" s="244"/>
      <c r="L44" s="244"/>
    </row>
    <row r="45" spans="2:12" x14ac:dyDescent="0.2">
      <c r="J45" s="244"/>
      <c r="K45" s="244"/>
      <c r="L45" s="244"/>
    </row>
    <row r="46" spans="2:12" x14ac:dyDescent="0.2">
      <c r="B46" s="211">
        <v>22</v>
      </c>
      <c r="D46" s="212" t="s">
        <v>7</v>
      </c>
      <c r="G46" s="7">
        <v>0</v>
      </c>
      <c r="J46" s="244"/>
      <c r="K46" s="244"/>
      <c r="L46" s="244"/>
    </row>
    <row r="47" spans="2:12" x14ac:dyDescent="0.2">
      <c r="J47" s="244"/>
      <c r="K47" s="244"/>
      <c r="L47" s="244"/>
    </row>
    <row r="48" spans="2:12" x14ac:dyDescent="0.2">
      <c r="D48" s="212"/>
      <c r="J48" s="244"/>
      <c r="K48" s="244"/>
      <c r="L48" s="244"/>
    </row>
    <row r="49" spans="2:12" x14ac:dyDescent="0.2">
      <c r="J49" s="244"/>
      <c r="K49" s="244"/>
      <c r="L49" s="244"/>
    </row>
    <row r="50" spans="2:12" x14ac:dyDescent="0.2">
      <c r="B50" s="211">
        <v>223</v>
      </c>
      <c r="D50" s="211" t="s">
        <v>78</v>
      </c>
      <c r="F50" s="214">
        <v>0</v>
      </c>
      <c r="J50" s="244"/>
      <c r="K50" s="244"/>
      <c r="L50" s="244"/>
    </row>
    <row r="51" spans="2:12" x14ac:dyDescent="0.2">
      <c r="J51" s="244"/>
      <c r="K51" s="244"/>
      <c r="L51" s="244"/>
    </row>
    <row r="52" spans="2:12" x14ac:dyDescent="0.2">
      <c r="J52" s="244"/>
      <c r="K52" s="244"/>
      <c r="L52" s="244"/>
    </row>
    <row r="53" spans="2:12" x14ac:dyDescent="0.2">
      <c r="J53" s="244"/>
      <c r="K53" s="244"/>
      <c r="L53" s="244"/>
    </row>
    <row r="54" spans="2:12" x14ac:dyDescent="0.2">
      <c r="D54" s="212" t="s">
        <v>109</v>
      </c>
      <c r="J54" s="244"/>
      <c r="K54" s="244"/>
      <c r="L54" s="244"/>
    </row>
    <row r="55" spans="2:12" x14ac:dyDescent="0.2">
      <c r="D55" s="212" t="s">
        <v>151</v>
      </c>
      <c r="G55" s="213">
        <v>4127340</v>
      </c>
      <c r="H55" s="214"/>
      <c r="J55" s="244"/>
      <c r="K55" s="244"/>
      <c r="L55" s="244"/>
    </row>
    <row r="56" spans="2:12" x14ac:dyDescent="0.2">
      <c r="J56" s="244"/>
      <c r="K56" s="244"/>
      <c r="L56" s="244"/>
    </row>
    <row r="57" spans="2:12" x14ac:dyDescent="0.2">
      <c r="B57" s="211">
        <v>310</v>
      </c>
      <c r="D57" s="211" t="s">
        <v>14</v>
      </c>
      <c r="F57" s="214">
        <v>4127340</v>
      </c>
      <c r="J57" s="244" t="s">
        <v>109</v>
      </c>
      <c r="K57" s="248">
        <v>0</v>
      </c>
      <c r="L57" s="244"/>
    </row>
    <row r="58" spans="2:12" x14ac:dyDescent="0.2">
      <c r="J58" s="244"/>
      <c r="K58" s="244"/>
      <c r="L58" s="244"/>
    </row>
    <row r="59" spans="2:12" x14ac:dyDescent="0.2">
      <c r="D59" s="212" t="s">
        <v>25</v>
      </c>
      <c r="G59" s="213">
        <v>792914.56</v>
      </c>
      <c r="J59" s="244"/>
      <c r="K59" s="244"/>
      <c r="L59" s="244"/>
    </row>
    <row r="60" spans="2:12" x14ac:dyDescent="0.2">
      <c r="J60" s="244"/>
      <c r="K60" s="244"/>
      <c r="L60" s="244"/>
    </row>
    <row r="61" spans="2:12" x14ac:dyDescent="0.2">
      <c r="B61" s="211">
        <v>320</v>
      </c>
      <c r="D61" s="211" t="s">
        <v>110</v>
      </c>
      <c r="F61" s="214">
        <v>792914.56</v>
      </c>
      <c r="J61" s="244"/>
      <c r="K61" s="244"/>
      <c r="L61" s="244"/>
    </row>
    <row r="62" spans="2:12" x14ac:dyDescent="0.2">
      <c r="J62" s="244"/>
      <c r="K62" s="244"/>
      <c r="L62" s="244"/>
    </row>
    <row r="63" spans="2:12" x14ac:dyDescent="0.2">
      <c r="B63" s="211">
        <v>33</v>
      </c>
      <c r="D63" s="212" t="s">
        <v>0</v>
      </c>
      <c r="G63" s="249">
        <v>0</v>
      </c>
      <c r="J63" s="244"/>
      <c r="K63" s="244"/>
      <c r="L63" s="244"/>
    </row>
    <row r="64" spans="2:12" x14ac:dyDescent="0.2">
      <c r="D64" s="212"/>
      <c r="G64" s="249"/>
      <c r="J64" s="244"/>
      <c r="K64" s="244"/>
      <c r="L64" s="244"/>
    </row>
    <row r="65" spans="2:12" x14ac:dyDescent="0.2">
      <c r="B65" s="211">
        <v>34</v>
      </c>
      <c r="D65" s="212" t="s">
        <v>45</v>
      </c>
      <c r="G65" s="213">
        <v>626621.13</v>
      </c>
      <c r="J65" s="244"/>
      <c r="K65" s="244"/>
      <c r="L65" s="244"/>
    </row>
    <row r="66" spans="2:12" x14ac:dyDescent="0.2">
      <c r="J66" s="244"/>
      <c r="K66" s="244"/>
      <c r="L66" s="244"/>
    </row>
    <row r="67" spans="2:12" x14ac:dyDescent="0.2">
      <c r="B67" s="211">
        <v>340</v>
      </c>
      <c r="D67" s="211" t="s">
        <v>49</v>
      </c>
      <c r="F67" s="214">
        <v>429995.19</v>
      </c>
      <c r="J67" s="244"/>
      <c r="K67" s="244"/>
      <c r="L67" s="244"/>
    </row>
    <row r="68" spans="2:12" x14ac:dyDescent="0.2">
      <c r="B68" s="211">
        <v>341</v>
      </c>
      <c r="D68" s="211" t="s">
        <v>18</v>
      </c>
      <c r="F68" s="250">
        <v>196625.93999999997</v>
      </c>
      <c r="J68" s="244"/>
      <c r="K68" s="244"/>
      <c r="L68" s="244"/>
    </row>
    <row r="69" spans="2:12" ht="13.5" thickBot="1" x14ac:dyDescent="0.25">
      <c r="E69" s="6"/>
      <c r="F69" s="216"/>
      <c r="J69" s="244"/>
      <c r="K69" s="244"/>
      <c r="L69" s="244"/>
    </row>
    <row r="70" spans="2:12" ht="13.5" thickBot="1" x14ac:dyDescent="0.25">
      <c r="D70" s="212" t="s">
        <v>26</v>
      </c>
      <c r="G70" s="247">
        <v>5595577.1800000006</v>
      </c>
      <c r="H70" s="214"/>
      <c r="J70" s="244"/>
      <c r="K70" s="244"/>
      <c r="L70" s="244"/>
    </row>
    <row r="71" spans="2:12" ht="13.5" thickTop="1" x14ac:dyDescent="0.2">
      <c r="J71" s="244"/>
      <c r="K71" s="244"/>
      <c r="L71" s="244"/>
    </row>
    <row r="72" spans="2:12" x14ac:dyDescent="0.2">
      <c r="G72" s="214">
        <v>0</v>
      </c>
      <c r="J72" s="244"/>
      <c r="K72" s="244"/>
      <c r="L72" s="244"/>
    </row>
    <row r="73" spans="2:12" x14ac:dyDescent="0.2">
      <c r="J73" s="244"/>
      <c r="K73" s="244"/>
      <c r="L73" s="244"/>
    </row>
    <row r="74" spans="2:12" ht="17.25" x14ac:dyDescent="0.35">
      <c r="D74" s="217" t="s">
        <v>147</v>
      </c>
      <c r="E74" s="70" t="s">
        <v>33</v>
      </c>
      <c r="F74" s="69"/>
      <c r="J74" s="244"/>
      <c r="K74" s="244"/>
      <c r="L74" s="244"/>
    </row>
    <row r="75" spans="2:12" ht="15" x14ac:dyDescent="0.2">
      <c r="D75" s="218" t="s">
        <v>177</v>
      </c>
      <c r="E75" s="9" t="s">
        <v>165</v>
      </c>
      <c r="F75" s="218"/>
      <c r="J75" s="244"/>
      <c r="K75" s="244"/>
      <c r="L75" s="244"/>
    </row>
    <row r="76" spans="2:12" ht="15" x14ac:dyDescent="0.2">
      <c r="D76" s="218" t="s">
        <v>149</v>
      </c>
      <c r="E76" s="9" t="s">
        <v>34</v>
      </c>
      <c r="F76" s="218"/>
      <c r="J76" s="244"/>
      <c r="K76" s="244"/>
      <c r="L76" s="244"/>
    </row>
    <row r="77" spans="2:12" x14ac:dyDescent="0.2">
      <c r="J77" s="244"/>
      <c r="K77" s="244"/>
      <c r="L77" s="244"/>
    </row>
    <row r="78" spans="2:12" x14ac:dyDescent="0.2">
      <c r="J78" s="244"/>
      <c r="K78" s="244"/>
      <c r="L78" s="244"/>
    </row>
    <row r="79" spans="2:12" x14ac:dyDescent="0.2">
      <c r="J79" s="244"/>
      <c r="K79" s="244"/>
      <c r="L79" s="244"/>
    </row>
    <row r="80" spans="2:12" x14ac:dyDescent="0.2">
      <c r="J80" s="244"/>
      <c r="K80" s="244"/>
      <c r="L80" s="244"/>
    </row>
    <row r="81" spans="2:12" x14ac:dyDescent="0.2">
      <c r="J81" s="244"/>
      <c r="K81" s="244"/>
      <c r="L81" s="244"/>
    </row>
    <row r="82" spans="2:12" x14ac:dyDescent="0.2">
      <c r="J82" s="244"/>
      <c r="K82" s="244"/>
      <c r="L82" s="244"/>
    </row>
    <row r="83" spans="2:12" x14ac:dyDescent="0.2">
      <c r="G83" s="212"/>
      <c r="J83" s="244"/>
      <c r="K83" s="244"/>
      <c r="L83" s="244"/>
    </row>
    <row r="84" spans="2:12" x14ac:dyDescent="0.2">
      <c r="G84" s="212"/>
      <c r="J84" s="244"/>
      <c r="K84" s="244"/>
      <c r="L84" s="244"/>
    </row>
    <row r="85" spans="2:12" s="212" customFormat="1" x14ac:dyDescent="0.2">
      <c r="B85" s="211">
        <v>61</v>
      </c>
      <c r="D85" s="212" t="s">
        <v>354</v>
      </c>
      <c r="E85" s="7"/>
      <c r="G85" s="213">
        <v>304213.59000000003</v>
      </c>
      <c r="J85" s="251"/>
      <c r="K85" s="251"/>
      <c r="L85" s="251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44" t="s">
        <v>27</v>
      </c>
      <c r="K86" s="248">
        <v>0</v>
      </c>
      <c r="L86" s="244"/>
    </row>
    <row r="87" spans="2:12" x14ac:dyDescent="0.2">
      <c r="B87" s="211">
        <v>612</v>
      </c>
      <c r="D87" s="252" t="s">
        <v>5</v>
      </c>
      <c r="F87" s="214">
        <v>0</v>
      </c>
      <c r="G87" s="212"/>
      <c r="J87" s="244"/>
      <c r="K87" s="248"/>
      <c r="L87" s="244"/>
    </row>
    <row r="88" spans="2:12" x14ac:dyDescent="0.2">
      <c r="B88" s="211">
        <v>613</v>
      </c>
      <c r="D88" s="211" t="s">
        <v>86</v>
      </c>
      <c r="F88" s="214">
        <v>8304</v>
      </c>
      <c r="G88" s="212"/>
      <c r="J88" s="244"/>
      <c r="K88" s="244"/>
      <c r="L88" s="244"/>
    </row>
    <row r="89" spans="2:12" x14ac:dyDescent="0.2">
      <c r="F89" s="214"/>
      <c r="G89" s="212"/>
      <c r="J89" s="244"/>
      <c r="K89" s="248"/>
      <c r="L89" s="244"/>
    </row>
    <row r="90" spans="2:12" x14ac:dyDescent="0.2">
      <c r="B90" s="211">
        <v>62</v>
      </c>
      <c r="C90" s="212"/>
      <c r="D90" s="212" t="s">
        <v>28</v>
      </c>
      <c r="E90" s="7"/>
      <c r="F90" s="212"/>
      <c r="G90" s="213">
        <v>312773.59000000003</v>
      </c>
      <c r="J90" s="244"/>
      <c r="K90" s="248"/>
      <c r="L90" s="244"/>
    </row>
    <row r="91" spans="2:12" x14ac:dyDescent="0.2">
      <c r="B91" s="211">
        <v>620</v>
      </c>
      <c r="D91" s="211" t="s">
        <v>138</v>
      </c>
      <c r="F91" s="214">
        <v>16864</v>
      </c>
      <c r="G91" s="212"/>
      <c r="J91" s="244"/>
      <c r="K91" s="244"/>
      <c r="L91" s="244"/>
    </row>
    <row r="92" spans="2:12" x14ac:dyDescent="0.2">
      <c r="B92" s="211">
        <v>621</v>
      </c>
      <c r="D92" s="211" t="s">
        <v>29</v>
      </c>
      <c r="F92" s="214">
        <v>295909.59000000003</v>
      </c>
      <c r="G92" s="212"/>
      <c r="J92" s="244"/>
      <c r="K92" s="244"/>
      <c r="L92" s="244"/>
    </row>
    <row r="93" spans="2:12" ht="13.5" thickBot="1" x14ac:dyDescent="0.25">
      <c r="E93" s="6"/>
      <c r="F93" s="216"/>
      <c r="G93" s="212"/>
      <c r="J93" s="244"/>
      <c r="K93" s="244"/>
      <c r="L93" s="244"/>
    </row>
    <row r="94" spans="2:12" s="219" customFormat="1" ht="16.5" thickBot="1" x14ac:dyDescent="0.3">
      <c r="B94" s="211"/>
      <c r="D94" s="219" t="s">
        <v>117</v>
      </c>
      <c r="E94" s="8"/>
      <c r="G94" s="220">
        <v>616987.18000000005</v>
      </c>
      <c r="J94" s="253"/>
      <c r="K94" s="253"/>
      <c r="L94" s="253"/>
    </row>
    <row r="95" spans="2:12" ht="13.5" thickTop="1" x14ac:dyDescent="0.2">
      <c r="G95" s="212"/>
      <c r="J95" s="244"/>
      <c r="K95" s="244"/>
      <c r="L95" s="244"/>
    </row>
    <row r="96" spans="2:12" x14ac:dyDescent="0.2">
      <c r="G96" s="212"/>
      <c r="J96" s="244"/>
      <c r="K96" s="244"/>
      <c r="L96" s="244"/>
    </row>
    <row r="97" spans="2:12" x14ac:dyDescent="0.2">
      <c r="G97" s="212"/>
      <c r="J97" s="244"/>
      <c r="K97" s="244"/>
      <c r="L97" s="244"/>
    </row>
    <row r="98" spans="2:12" x14ac:dyDescent="0.2">
      <c r="G98" s="212"/>
      <c r="J98" s="244"/>
      <c r="K98" s="244"/>
      <c r="L98" s="244"/>
    </row>
    <row r="99" spans="2:12" x14ac:dyDescent="0.2">
      <c r="G99" s="212"/>
      <c r="J99" s="244"/>
      <c r="K99" s="244"/>
      <c r="L99" s="244"/>
    </row>
    <row r="100" spans="2:12" x14ac:dyDescent="0.2">
      <c r="G100" s="212"/>
      <c r="J100" s="244"/>
      <c r="K100" s="244"/>
      <c r="L100" s="244"/>
    </row>
    <row r="101" spans="2:12" x14ac:dyDescent="0.2">
      <c r="G101" s="212"/>
      <c r="J101" s="244"/>
      <c r="K101" s="244"/>
      <c r="L101" s="244"/>
    </row>
    <row r="102" spans="2:12" x14ac:dyDescent="0.2">
      <c r="G102" s="212"/>
      <c r="J102" s="244"/>
      <c r="K102" s="244"/>
      <c r="L102" s="244"/>
    </row>
    <row r="103" spans="2:12" x14ac:dyDescent="0.2">
      <c r="G103" s="212"/>
      <c r="J103" s="244"/>
      <c r="K103" s="244"/>
      <c r="L103" s="244"/>
    </row>
    <row r="104" spans="2:12" x14ac:dyDescent="0.2">
      <c r="G104" s="212"/>
      <c r="J104" s="244"/>
      <c r="K104" s="244"/>
      <c r="L104" s="244"/>
    </row>
    <row r="105" spans="2:12" x14ac:dyDescent="0.2">
      <c r="G105" s="212"/>
      <c r="J105" s="244"/>
      <c r="K105" s="244"/>
      <c r="L105" s="244"/>
    </row>
    <row r="106" spans="2:12" s="212" customFormat="1" x14ac:dyDescent="0.2">
      <c r="B106" s="211">
        <v>71</v>
      </c>
      <c r="D106" s="212" t="s">
        <v>30</v>
      </c>
      <c r="E106" s="7"/>
      <c r="G106" s="213">
        <v>304213.59000000003</v>
      </c>
      <c r="J106" s="251"/>
      <c r="K106" s="251"/>
      <c r="L106" s="251"/>
    </row>
    <row r="107" spans="2:12" x14ac:dyDescent="0.2">
      <c r="B107" s="211">
        <v>710</v>
      </c>
      <c r="D107" s="211" t="s">
        <v>107</v>
      </c>
      <c r="F107" s="214">
        <v>295909.59000000003</v>
      </c>
      <c r="G107" s="212"/>
      <c r="J107" s="244" t="s">
        <v>31</v>
      </c>
      <c r="K107" s="248">
        <v>0</v>
      </c>
      <c r="L107" s="244"/>
    </row>
    <row r="108" spans="2:12" x14ac:dyDescent="0.2">
      <c r="B108" s="211">
        <v>713</v>
      </c>
      <c r="D108" s="211" t="s">
        <v>126</v>
      </c>
      <c r="F108" s="214">
        <v>8304</v>
      </c>
      <c r="G108" s="212"/>
      <c r="J108" s="244"/>
      <c r="K108" s="244"/>
      <c r="L108" s="244"/>
    </row>
    <row r="109" spans="2:12" x14ac:dyDescent="0.2">
      <c r="F109" s="214"/>
      <c r="G109" s="212"/>
      <c r="J109" s="244"/>
      <c r="K109" s="248"/>
      <c r="L109" s="244"/>
    </row>
    <row r="110" spans="2:12" x14ac:dyDescent="0.2">
      <c r="B110" s="211">
        <v>72</v>
      </c>
      <c r="C110" s="212"/>
      <c r="D110" s="212" t="s">
        <v>28</v>
      </c>
      <c r="E110" s="7"/>
      <c r="F110" s="212"/>
      <c r="G110" s="213">
        <v>312773.59000000003</v>
      </c>
      <c r="J110" s="244"/>
      <c r="K110" s="248"/>
      <c r="L110" s="244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44"/>
      <c r="K111" s="244"/>
      <c r="L111" s="244"/>
    </row>
    <row r="112" spans="2:12" x14ac:dyDescent="0.2">
      <c r="B112" s="211">
        <v>721</v>
      </c>
      <c r="D112" s="211" t="s">
        <v>32</v>
      </c>
      <c r="F112" s="214">
        <v>295909.59000000003</v>
      </c>
      <c r="G112" s="212"/>
      <c r="J112" s="244"/>
      <c r="K112" s="244"/>
      <c r="L112" s="244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139</v>
      </c>
      <c r="E114" s="8"/>
      <c r="G114" s="220">
        <v>616987.18000000005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147</v>
      </c>
      <c r="E123" s="256" t="s">
        <v>33</v>
      </c>
      <c r="F123" s="256"/>
    </row>
    <row r="124" spans="2:7" ht="15" x14ac:dyDescent="0.2">
      <c r="D124" s="218" t="s">
        <v>177</v>
      </c>
      <c r="E124" s="9" t="s">
        <v>165</v>
      </c>
      <c r="F124" s="218"/>
    </row>
    <row r="125" spans="2:7" ht="15" x14ac:dyDescent="0.2">
      <c r="D125" s="218" t="s">
        <v>149</v>
      </c>
      <c r="E125" s="218" t="s">
        <v>166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F1" sqref="F1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82</v>
      </c>
      <c r="E2" s="3"/>
      <c r="J2" s="244"/>
      <c r="K2" s="244"/>
      <c r="L2" s="244"/>
    </row>
    <row r="3" spans="1:12" ht="18" x14ac:dyDescent="0.25">
      <c r="D3" s="221" t="s">
        <v>206</v>
      </c>
      <c r="E3" s="3"/>
      <c r="J3" s="244"/>
      <c r="K3" s="244"/>
      <c r="L3" s="244"/>
    </row>
    <row r="4" spans="1:12" ht="18" x14ac:dyDescent="0.25">
      <c r="D4" s="221" t="s">
        <v>204</v>
      </c>
      <c r="E4" s="3"/>
      <c r="J4" s="244"/>
      <c r="K4" s="244"/>
      <c r="L4" s="244"/>
    </row>
    <row r="5" spans="1:12" ht="18" x14ac:dyDescent="0.25">
      <c r="D5" s="222" t="s">
        <v>52</v>
      </c>
      <c r="E5" s="3"/>
      <c r="J5" s="244"/>
      <c r="K5" s="244"/>
      <c r="L5" s="244"/>
    </row>
    <row r="6" spans="1:12" ht="18" x14ac:dyDescent="0.25">
      <c r="D6" s="222" t="s">
        <v>356</v>
      </c>
      <c r="E6" s="3"/>
      <c r="J6" s="244"/>
      <c r="K6" s="244"/>
      <c r="L6" s="244"/>
    </row>
    <row r="7" spans="1:12" ht="18" x14ac:dyDescent="0.25">
      <c r="D7" s="222" t="s">
        <v>19</v>
      </c>
      <c r="E7" s="3"/>
      <c r="J7" s="244"/>
      <c r="K7" s="244"/>
      <c r="L7" s="244"/>
    </row>
    <row r="9" spans="1:12" s="226" customFormat="1" x14ac:dyDescent="0.2">
      <c r="A9" s="225"/>
      <c r="B9" s="224">
        <v>5</v>
      </c>
      <c r="C9" s="225"/>
      <c r="D9" s="225" t="s">
        <v>53</v>
      </c>
    </row>
    <row r="11" spans="1:12" x14ac:dyDescent="0.2">
      <c r="B11" s="223">
        <v>51</v>
      </c>
      <c r="D11" s="212" t="s">
        <v>54</v>
      </c>
      <c r="G11" s="213">
        <v>184200.03999999998</v>
      </c>
    </row>
    <row r="12" spans="1:12" x14ac:dyDescent="0.2">
      <c r="B12" s="227"/>
    </row>
    <row r="13" spans="1:12" x14ac:dyDescent="0.2">
      <c r="B13" s="228">
        <v>510</v>
      </c>
      <c r="D13" s="211" t="s">
        <v>55</v>
      </c>
      <c r="F13" s="214">
        <v>98601.09</v>
      </c>
    </row>
    <row r="14" spans="1:12" x14ac:dyDescent="0.2">
      <c r="B14" s="228">
        <v>512</v>
      </c>
      <c r="D14" s="211" t="s">
        <v>15</v>
      </c>
      <c r="F14" s="214">
        <v>85598.95</v>
      </c>
    </row>
    <row r="15" spans="1:12" x14ac:dyDescent="0.2">
      <c r="B15" s="227"/>
    </row>
    <row r="16" spans="1:12" x14ac:dyDescent="0.2">
      <c r="B16" s="227">
        <v>41</v>
      </c>
      <c r="D16" s="212" t="s">
        <v>56</v>
      </c>
      <c r="G16" s="7">
        <v>140960.71</v>
      </c>
    </row>
    <row r="17" spans="2:7" x14ac:dyDescent="0.2">
      <c r="B17" s="227"/>
    </row>
    <row r="18" spans="2:7" x14ac:dyDescent="0.2">
      <c r="B18" s="228">
        <v>410</v>
      </c>
      <c r="D18" s="211" t="s">
        <v>57</v>
      </c>
      <c r="E18" s="211"/>
      <c r="F18" s="214">
        <v>53708.1</v>
      </c>
      <c r="G18" s="7"/>
    </row>
    <row r="19" spans="2:7" x14ac:dyDescent="0.2">
      <c r="B19" s="228">
        <v>411</v>
      </c>
      <c r="D19" s="211" t="s">
        <v>104</v>
      </c>
      <c r="E19" s="215"/>
      <c r="F19" s="214">
        <v>0.6</v>
      </c>
      <c r="G19" s="229"/>
    </row>
    <row r="20" spans="2:7" x14ac:dyDescent="0.2">
      <c r="B20" s="228">
        <v>412</v>
      </c>
      <c r="D20" s="211" t="s">
        <v>51</v>
      </c>
      <c r="E20" s="215"/>
      <c r="F20" s="214">
        <v>82017.67</v>
      </c>
      <c r="G20" s="229"/>
    </row>
    <row r="21" spans="2:7" ht="13.5" thickBot="1" x14ac:dyDescent="0.25">
      <c r="B21" s="228">
        <v>413</v>
      </c>
      <c r="D21" s="211" t="s">
        <v>58</v>
      </c>
      <c r="E21" s="216"/>
      <c r="F21" s="230">
        <v>5234.34</v>
      </c>
      <c r="G21" s="231"/>
    </row>
    <row r="22" spans="2:7" ht="3.75" customHeight="1" x14ac:dyDescent="0.2"/>
    <row r="23" spans="2:7" x14ac:dyDescent="0.2">
      <c r="G23" s="213">
        <v>43239.329999999987</v>
      </c>
    </row>
    <row r="24" spans="2:7" x14ac:dyDescent="0.2">
      <c r="D24" s="212" t="s">
        <v>59</v>
      </c>
      <c r="G24" s="213"/>
    </row>
    <row r="25" spans="2:7" x14ac:dyDescent="0.2">
      <c r="D25" s="212"/>
      <c r="G25" s="213"/>
    </row>
    <row r="26" spans="2:7" x14ac:dyDescent="0.2">
      <c r="D26" s="212" t="s">
        <v>60</v>
      </c>
    </row>
    <row r="28" spans="2:7" x14ac:dyDescent="0.2">
      <c r="B28" s="232">
        <v>52</v>
      </c>
      <c r="D28" s="212" t="s">
        <v>61</v>
      </c>
      <c r="G28" s="213">
        <v>39897.440000000002</v>
      </c>
    </row>
    <row r="30" spans="2:7" x14ac:dyDescent="0.2">
      <c r="B30" s="233">
        <v>521</v>
      </c>
      <c r="D30" s="211" t="s">
        <v>62</v>
      </c>
      <c r="E30" s="229"/>
      <c r="F30" s="214">
        <v>37039.43</v>
      </c>
      <c r="G30" s="234"/>
    </row>
    <row r="31" spans="2:7" ht="13.5" thickBot="1" x14ac:dyDescent="0.25">
      <c r="B31" s="233">
        <v>522</v>
      </c>
      <c r="D31" s="211" t="s">
        <v>63</v>
      </c>
      <c r="E31" s="231"/>
      <c r="F31" s="230">
        <v>2858.01</v>
      </c>
      <c r="G31" s="235"/>
    </row>
    <row r="32" spans="2:7" ht="6" customHeight="1" x14ac:dyDescent="0.2"/>
    <row r="33" spans="2:7" x14ac:dyDescent="0.2">
      <c r="D33" s="212" t="s">
        <v>64</v>
      </c>
      <c r="G33" s="213">
        <v>83136.76999999999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80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90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91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65</v>
      </c>
      <c r="G44" s="213">
        <v>83131.76999999999</v>
      </c>
    </row>
    <row r="46" spans="2:7" x14ac:dyDescent="0.2">
      <c r="B46" s="232">
        <v>44</v>
      </c>
      <c r="C46" s="212"/>
      <c r="D46" s="212" t="s">
        <v>127</v>
      </c>
      <c r="G46" s="213">
        <v>37099.879999999997</v>
      </c>
    </row>
    <row r="48" spans="2:7" ht="13.5" thickBot="1" x14ac:dyDescent="0.25">
      <c r="B48" s="233">
        <v>440</v>
      </c>
      <c r="D48" s="211" t="s">
        <v>127</v>
      </c>
      <c r="E48" s="6"/>
      <c r="F48" s="230">
        <v>37099.879999999997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35</v>
      </c>
      <c r="G50" s="213">
        <v>46031.889999999992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40</v>
      </c>
      <c r="G52" s="213">
        <v>151528.76999999999</v>
      </c>
    </row>
    <row r="54" spans="2:9" x14ac:dyDescent="0.2">
      <c r="B54" s="233">
        <v>530</v>
      </c>
      <c r="D54" s="211" t="s">
        <v>40</v>
      </c>
      <c r="F54" s="214">
        <v>151528.76999999999</v>
      </c>
    </row>
    <row r="56" spans="2:9" x14ac:dyDescent="0.2">
      <c r="B56" s="232">
        <v>43</v>
      </c>
      <c r="D56" s="212" t="s">
        <v>36</v>
      </c>
      <c r="G56" s="213">
        <v>934.72</v>
      </c>
    </row>
    <row r="58" spans="2:9" x14ac:dyDescent="0.2">
      <c r="B58" s="233">
        <v>430</v>
      </c>
      <c r="D58" s="211" t="s">
        <v>36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37</v>
      </c>
      <c r="G61" s="236">
        <v>196625.93999999997</v>
      </c>
    </row>
    <row r="62" spans="2:9" ht="13.5" thickTop="1" x14ac:dyDescent="0.2"/>
    <row r="63" spans="2:9" x14ac:dyDescent="0.2">
      <c r="H63" s="244"/>
      <c r="I63" s="244"/>
    </row>
    <row r="64" spans="2:9" x14ac:dyDescent="0.2">
      <c r="H64" s="244"/>
      <c r="I64" s="244"/>
    </row>
    <row r="65" spans="2:9" x14ac:dyDescent="0.2">
      <c r="B65" s="211"/>
      <c r="D65" s="225" t="s">
        <v>38</v>
      </c>
      <c r="E65" s="12"/>
      <c r="G65" s="14">
        <v>429995.19</v>
      </c>
      <c r="H65" s="244"/>
      <c r="I65" s="244"/>
    </row>
    <row r="66" spans="2:9" x14ac:dyDescent="0.2">
      <c r="B66" s="211"/>
      <c r="D66" s="225" t="s">
        <v>98</v>
      </c>
      <c r="E66" s="12"/>
      <c r="G66" s="11"/>
      <c r="H66" s="244"/>
      <c r="I66" s="244"/>
    </row>
    <row r="67" spans="2:9" x14ac:dyDescent="0.2">
      <c r="B67" s="211"/>
      <c r="D67" s="226" t="s">
        <v>99</v>
      </c>
      <c r="E67" s="12"/>
      <c r="G67" s="11">
        <v>0</v>
      </c>
      <c r="H67" s="244"/>
      <c r="I67" s="244"/>
    </row>
    <row r="68" spans="2:9" x14ac:dyDescent="0.2">
      <c r="B68" s="211"/>
      <c r="D68" s="226" t="s">
        <v>129</v>
      </c>
      <c r="E68" s="12"/>
      <c r="G68" s="11">
        <v>0</v>
      </c>
      <c r="H68" s="244"/>
      <c r="I68" s="244"/>
    </row>
    <row r="69" spans="2:9" x14ac:dyDescent="0.2">
      <c r="B69" s="211"/>
      <c r="D69" s="226"/>
      <c r="E69" s="12"/>
      <c r="G69" s="11"/>
      <c r="H69" s="244"/>
      <c r="I69" s="244"/>
    </row>
    <row r="70" spans="2:9" ht="13.5" thickBot="1" x14ac:dyDescent="0.25">
      <c r="B70" s="211"/>
      <c r="D70" s="225" t="s">
        <v>100</v>
      </c>
      <c r="E70" s="237"/>
      <c r="G70" s="238">
        <v>626621.13</v>
      </c>
      <c r="H70" s="244">
        <v>400610.51</v>
      </c>
      <c r="I70" s="244"/>
    </row>
    <row r="71" spans="2:9" ht="13.5" thickTop="1" x14ac:dyDescent="0.2">
      <c r="B71" s="211"/>
      <c r="D71" s="226"/>
      <c r="E71" s="12"/>
      <c r="G71" s="11"/>
      <c r="H71" s="254">
        <f>+H70-G70</f>
        <v>-226010.62</v>
      </c>
      <c r="I71" s="244"/>
    </row>
    <row r="72" spans="2:9" x14ac:dyDescent="0.2">
      <c r="B72" s="211"/>
      <c r="D72" s="226"/>
      <c r="E72" s="239"/>
      <c r="G72" s="226"/>
      <c r="H72" s="244"/>
      <c r="I72" s="244"/>
    </row>
    <row r="73" spans="2:9" x14ac:dyDescent="0.2">
      <c r="B73" s="211"/>
      <c r="D73" s="225" t="s">
        <v>101</v>
      </c>
      <c r="E73" s="239"/>
      <c r="G73" s="226"/>
      <c r="H73" s="244"/>
      <c r="I73" s="244"/>
    </row>
    <row r="74" spans="2:9" x14ac:dyDescent="0.2">
      <c r="B74" s="211"/>
      <c r="D74" s="226" t="s">
        <v>102</v>
      </c>
      <c r="E74" s="239"/>
      <c r="G74" s="240">
        <v>2.0142941943237045E-2</v>
      </c>
      <c r="H74" s="244"/>
      <c r="I74" s="244"/>
    </row>
    <row r="75" spans="2:9" x14ac:dyDescent="0.2">
      <c r="B75" s="211"/>
      <c r="D75" s="226" t="s">
        <v>122</v>
      </c>
      <c r="E75" s="239"/>
      <c r="G75" s="240">
        <v>2.0142941943237045E-2</v>
      </c>
    </row>
    <row r="76" spans="2:9" x14ac:dyDescent="0.2">
      <c r="B76" s="211"/>
      <c r="D76" s="226" t="s">
        <v>123</v>
      </c>
      <c r="E76" s="239"/>
      <c r="G76" s="240">
        <v>4.7639869746616458E-2</v>
      </c>
    </row>
    <row r="77" spans="2:9" x14ac:dyDescent="0.2">
      <c r="B77" s="211"/>
      <c r="D77" s="226" t="s">
        <v>124</v>
      </c>
      <c r="E77" s="239"/>
      <c r="G77" s="13">
        <v>4127340</v>
      </c>
    </row>
    <row r="78" spans="2:9" x14ac:dyDescent="0.2">
      <c r="B78" s="211"/>
      <c r="D78" s="225" t="s">
        <v>125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147</v>
      </c>
      <c r="E83" s="256" t="s">
        <v>33</v>
      </c>
      <c r="F83" s="256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149</v>
      </c>
      <c r="E85" s="9" t="s">
        <v>34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>
      <selection activeCell="F1" sqref="F1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44"/>
      <c r="K1" s="244"/>
      <c r="L1" s="244"/>
    </row>
    <row r="2" spans="4:12" ht="18" x14ac:dyDescent="0.25">
      <c r="D2" s="221" t="s">
        <v>82</v>
      </c>
      <c r="E2" s="3"/>
      <c r="G2" s="212"/>
      <c r="J2" s="244"/>
      <c r="K2" s="244"/>
      <c r="L2" s="244"/>
    </row>
    <row r="3" spans="4:12" ht="18" x14ac:dyDescent="0.25">
      <c r="D3" s="221" t="s">
        <v>206</v>
      </c>
      <c r="E3" s="3"/>
      <c r="G3" s="212"/>
      <c r="J3" s="244"/>
      <c r="K3" s="244"/>
      <c r="L3" s="244"/>
    </row>
    <row r="4" spans="4:12" ht="18" x14ac:dyDescent="0.25">
      <c r="D4" s="221" t="s">
        <v>204</v>
      </c>
      <c r="E4" s="3"/>
      <c r="G4" s="212"/>
      <c r="J4" s="244"/>
      <c r="K4" s="244"/>
      <c r="L4" s="244"/>
    </row>
    <row r="5" spans="4:12" ht="18" x14ac:dyDescent="0.25">
      <c r="D5" s="222" t="s">
        <v>357</v>
      </c>
      <c r="E5" s="3"/>
      <c r="G5" s="212"/>
      <c r="J5" s="244"/>
      <c r="K5" s="244"/>
      <c r="L5" s="244"/>
    </row>
    <row r="6" spans="4:12" ht="18" x14ac:dyDescent="0.25">
      <c r="D6" s="222" t="s">
        <v>19</v>
      </c>
      <c r="E6" s="3"/>
      <c r="G6" s="212"/>
      <c r="J6" s="244"/>
      <c r="K6" s="244"/>
      <c r="L6" s="244"/>
    </row>
    <row r="7" spans="4:12" x14ac:dyDescent="0.2">
      <c r="G7" s="212"/>
      <c r="J7" s="244"/>
      <c r="K7" s="244"/>
      <c r="L7" s="244"/>
    </row>
    <row r="8" spans="4:12" x14ac:dyDescent="0.2">
      <c r="G8" s="212"/>
      <c r="J8" s="244"/>
      <c r="K8" s="244"/>
      <c r="L8" s="244"/>
    </row>
    <row r="9" spans="4:12" x14ac:dyDescent="0.2">
      <c r="J9" s="244"/>
      <c r="K9" s="244"/>
      <c r="L9" s="244"/>
    </row>
    <row r="10" spans="4:12" x14ac:dyDescent="0.2">
      <c r="G10" s="214"/>
      <c r="J10" s="244"/>
      <c r="K10" s="244"/>
      <c r="L10" s="244"/>
    </row>
    <row r="11" spans="4:12" x14ac:dyDescent="0.2">
      <c r="J11" s="244"/>
      <c r="K11" s="244"/>
      <c r="L11" s="244"/>
    </row>
    <row r="12" spans="4:12" x14ac:dyDescent="0.2">
      <c r="J12" s="244"/>
      <c r="K12" s="244"/>
      <c r="L12" s="244"/>
    </row>
    <row r="13" spans="4:12" x14ac:dyDescent="0.2">
      <c r="J13" s="244"/>
      <c r="K13" s="244"/>
      <c r="L13" s="244"/>
    </row>
    <row r="14" spans="4:12" x14ac:dyDescent="0.2">
      <c r="J14" s="244"/>
      <c r="K14" s="244"/>
      <c r="L14" s="244"/>
    </row>
    <row r="15" spans="4:12" x14ac:dyDescent="0.2">
      <c r="J15" s="244"/>
      <c r="K15" s="244"/>
      <c r="L15" s="244"/>
    </row>
    <row r="16" spans="4:12" x14ac:dyDescent="0.2">
      <c r="J16" s="244"/>
      <c r="K16" s="244"/>
      <c r="L16" s="244"/>
    </row>
    <row r="17" spans="2:12" s="212" customFormat="1" x14ac:dyDescent="0.2">
      <c r="B17" s="211">
        <v>81</v>
      </c>
      <c r="D17" s="212" t="s">
        <v>121</v>
      </c>
      <c r="E17" s="7"/>
      <c r="G17" s="213">
        <v>199898917.79999998</v>
      </c>
      <c r="J17" s="251"/>
      <c r="K17" s="251"/>
      <c r="L17" s="251"/>
    </row>
    <row r="18" spans="2:12" x14ac:dyDescent="0.2">
      <c r="B18" s="211">
        <v>811</v>
      </c>
      <c r="D18" s="211" t="s">
        <v>106</v>
      </c>
      <c r="E18" s="10"/>
      <c r="F18" s="214">
        <v>1821.66</v>
      </c>
      <c r="G18" s="212"/>
      <c r="J18" s="244" t="s">
        <v>92</v>
      </c>
      <c r="K18" s="255">
        <f>E18+E19+E21+E22+E23</f>
        <v>0</v>
      </c>
      <c r="L18" s="244"/>
    </row>
    <row r="19" spans="2:12" x14ac:dyDescent="0.2">
      <c r="B19" s="211">
        <v>812</v>
      </c>
      <c r="D19" s="211" t="s">
        <v>146</v>
      </c>
      <c r="E19" s="10"/>
      <c r="F19" s="214">
        <v>0</v>
      </c>
      <c r="G19" s="212"/>
      <c r="J19" s="244"/>
      <c r="K19" s="244"/>
      <c r="L19" s="244"/>
    </row>
    <row r="20" spans="2:12" x14ac:dyDescent="0.2">
      <c r="B20" s="211">
        <v>813</v>
      </c>
      <c r="D20" s="211" t="s">
        <v>93</v>
      </c>
      <c r="E20" s="10"/>
      <c r="F20" s="214">
        <v>0</v>
      </c>
      <c r="G20" s="212"/>
      <c r="J20" s="244"/>
      <c r="K20" s="244"/>
      <c r="L20" s="244"/>
    </row>
    <row r="21" spans="2:12" x14ac:dyDescent="0.2">
      <c r="B21" s="211">
        <v>816</v>
      </c>
      <c r="D21" s="211" t="s">
        <v>84</v>
      </c>
      <c r="E21" s="10"/>
      <c r="F21" s="214">
        <v>199897096.13999999</v>
      </c>
      <c r="G21" s="212"/>
      <c r="J21" s="244"/>
      <c r="K21" s="244"/>
      <c r="L21" s="244"/>
    </row>
    <row r="22" spans="2:12" x14ac:dyDescent="0.2">
      <c r="B22" s="211">
        <v>817</v>
      </c>
      <c r="D22" s="211" t="s">
        <v>94</v>
      </c>
      <c r="E22" s="10"/>
      <c r="F22" s="214">
        <v>0</v>
      </c>
      <c r="G22" s="212"/>
      <c r="J22" s="244"/>
      <c r="K22" s="244"/>
      <c r="L22" s="244"/>
    </row>
    <row r="23" spans="2:12" x14ac:dyDescent="0.2">
      <c r="E23" s="10"/>
      <c r="F23" s="214"/>
      <c r="G23" s="212"/>
      <c r="J23" s="244"/>
      <c r="K23" s="244"/>
      <c r="L23" s="244"/>
    </row>
    <row r="24" spans="2:12" ht="13.5" thickBot="1" x14ac:dyDescent="0.25">
      <c r="E24" s="6"/>
      <c r="F24" s="216"/>
      <c r="G24" s="212"/>
      <c r="J24" s="244"/>
      <c r="K24" s="244"/>
      <c r="L24" s="244"/>
    </row>
    <row r="25" spans="2:12" x14ac:dyDescent="0.2">
      <c r="G25" s="212"/>
      <c r="H25" s="244"/>
      <c r="J25" s="244"/>
      <c r="K25" s="244"/>
      <c r="L25" s="244"/>
    </row>
    <row r="26" spans="2:12" s="219" customFormat="1" ht="16.5" thickBot="1" x14ac:dyDescent="0.3">
      <c r="B26" s="211"/>
      <c r="D26" s="212" t="s">
        <v>95</v>
      </c>
      <c r="E26" s="8"/>
      <c r="G26" s="220">
        <v>199898917.79999998</v>
      </c>
      <c r="J26" s="253"/>
      <c r="K26" s="253"/>
      <c r="L26" s="253"/>
    </row>
    <row r="27" spans="2:12" ht="13.5" thickTop="1" x14ac:dyDescent="0.2">
      <c r="G27" s="212"/>
      <c r="J27" s="244"/>
      <c r="K27" s="244"/>
      <c r="L27" s="244"/>
    </row>
    <row r="28" spans="2:12" x14ac:dyDescent="0.2">
      <c r="G28" s="212"/>
      <c r="J28" s="244"/>
      <c r="K28" s="244"/>
      <c r="L28" s="244"/>
    </row>
    <row r="29" spans="2:12" x14ac:dyDescent="0.2">
      <c r="G29" s="212"/>
      <c r="J29" s="244"/>
      <c r="K29" s="244"/>
      <c r="L29" s="244"/>
    </row>
    <row r="30" spans="2:12" x14ac:dyDescent="0.2">
      <c r="G30" s="212"/>
      <c r="J30" s="244"/>
      <c r="K30" s="244"/>
      <c r="L30" s="244"/>
    </row>
    <row r="31" spans="2:12" x14ac:dyDescent="0.2">
      <c r="G31" s="212"/>
      <c r="J31" s="244"/>
      <c r="K31" s="244"/>
      <c r="L31" s="244"/>
    </row>
    <row r="32" spans="2:12" x14ac:dyDescent="0.2">
      <c r="G32" s="212"/>
      <c r="J32" s="244"/>
      <c r="K32" s="244"/>
      <c r="L32" s="244"/>
    </row>
    <row r="33" spans="2:12" x14ac:dyDescent="0.2">
      <c r="G33" s="212"/>
      <c r="J33" s="244"/>
      <c r="K33" s="244"/>
      <c r="L33" s="244"/>
    </row>
    <row r="34" spans="2:12" x14ac:dyDescent="0.2">
      <c r="G34" s="212"/>
      <c r="J34" s="244"/>
      <c r="K34" s="244"/>
      <c r="L34" s="244"/>
    </row>
    <row r="35" spans="2:12" x14ac:dyDescent="0.2">
      <c r="G35" s="212"/>
      <c r="J35" s="244"/>
      <c r="K35" s="244"/>
      <c r="L35" s="244"/>
    </row>
    <row r="36" spans="2:12" x14ac:dyDescent="0.2">
      <c r="G36" s="212"/>
      <c r="J36" s="244"/>
      <c r="K36" s="244"/>
      <c r="L36" s="244"/>
    </row>
    <row r="37" spans="2:12" x14ac:dyDescent="0.2">
      <c r="G37" s="212"/>
      <c r="J37" s="244"/>
      <c r="K37" s="244"/>
      <c r="L37" s="244"/>
    </row>
    <row r="38" spans="2:12" x14ac:dyDescent="0.2">
      <c r="F38" s="214"/>
      <c r="G38" s="212"/>
      <c r="J38" s="244"/>
      <c r="K38" s="244"/>
      <c r="L38" s="244"/>
    </row>
    <row r="39" spans="2:12" x14ac:dyDescent="0.2">
      <c r="F39" s="214"/>
      <c r="G39" s="212"/>
      <c r="J39" s="244"/>
      <c r="K39" s="244"/>
      <c r="L39" s="244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199898917.79999998</v>
      </c>
      <c r="J40" s="251"/>
      <c r="K40" s="251"/>
      <c r="L40" s="251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44" t="s">
        <v>96</v>
      </c>
      <c r="K41" s="248"/>
      <c r="L41" s="244"/>
    </row>
    <row r="42" spans="2:12" x14ac:dyDescent="0.2">
      <c r="B42" s="211">
        <v>911</v>
      </c>
      <c r="D42" s="211" t="s">
        <v>44</v>
      </c>
      <c r="F42" s="214">
        <v>7.45</v>
      </c>
      <c r="G42" s="212"/>
    </row>
    <row r="43" spans="2:12" x14ac:dyDescent="0.2">
      <c r="B43" s="211">
        <v>913</v>
      </c>
      <c r="D43" s="211" t="s">
        <v>97</v>
      </c>
      <c r="F43" s="214">
        <v>0</v>
      </c>
      <c r="G43" s="212"/>
    </row>
    <row r="44" spans="2:12" x14ac:dyDescent="0.2">
      <c r="B44" s="211">
        <v>914</v>
      </c>
      <c r="D44" s="211" t="s">
        <v>50</v>
      </c>
      <c r="F44" s="214">
        <v>199897096.13999999</v>
      </c>
      <c r="G44" s="212"/>
    </row>
    <row r="45" spans="2:12" x14ac:dyDescent="0.2">
      <c r="B45" s="211">
        <v>915</v>
      </c>
      <c r="D45" s="211" t="s">
        <v>79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130</v>
      </c>
      <c r="E48" s="8"/>
      <c r="G48" s="220">
        <v>199898917.79999998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147</v>
      </c>
      <c r="E61" s="256" t="s">
        <v>33</v>
      </c>
      <c r="F61" s="256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149</v>
      </c>
      <c r="E63" s="218" t="s">
        <v>166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56"/>
      <c r="F72" s="256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D1" sqref="D1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58"/>
      <c r="B1" s="258"/>
      <c r="C1" s="258"/>
    </row>
    <row r="2" spans="1:12" ht="15" x14ac:dyDescent="0.2">
      <c r="A2" s="257"/>
      <c r="B2" s="257"/>
      <c r="C2" s="257"/>
    </row>
    <row r="3" spans="1:12" ht="15" x14ac:dyDescent="0.2">
      <c r="A3" s="257"/>
      <c r="B3" s="257"/>
      <c r="C3" s="257"/>
    </row>
    <row r="4" spans="1:12" ht="15" x14ac:dyDescent="0.2">
      <c r="A4" s="257"/>
      <c r="B4" s="257"/>
      <c r="C4" s="257"/>
    </row>
    <row r="5" spans="1:12" ht="15" x14ac:dyDescent="0.2">
      <c r="A5" s="257"/>
      <c r="B5" s="257"/>
      <c r="C5" s="257"/>
    </row>
    <row r="6" spans="1:12" s="211" customFormat="1" ht="18" x14ac:dyDescent="0.25">
      <c r="C6" s="221" t="s">
        <v>82</v>
      </c>
      <c r="D6" s="3"/>
      <c r="E6" s="3"/>
      <c r="G6" s="212"/>
      <c r="J6" s="244"/>
      <c r="K6" s="244"/>
      <c r="L6" s="244"/>
    </row>
    <row r="7" spans="1:12" s="211" customFormat="1" ht="18" x14ac:dyDescent="0.25">
      <c r="C7" s="221" t="s">
        <v>207</v>
      </c>
      <c r="D7" s="3"/>
      <c r="E7" s="3"/>
      <c r="G7" s="212"/>
      <c r="J7" s="244"/>
      <c r="K7" s="244"/>
      <c r="L7" s="244"/>
    </row>
    <row r="8" spans="1:12" s="211" customFormat="1" ht="18" x14ac:dyDescent="0.25">
      <c r="C8" s="221" t="s">
        <v>205</v>
      </c>
      <c r="D8" s="3"/>
      <c r="E8" s="3"/>
      <c r="G8" s="212"/>
      <c r="J8" s="244"/>
      <c r="K8" s="244"/>
      <c r="L8" s="244"/>
    </row>
    <row r="9" spans="1:12" s="211" customFormat="1" ht="18" x14ac:dyDescent="0.25">
      <c r="C9" s="222" t="s">
        <v>358</v>
      </c>
      <c r="D9" s="3"/>
      <c r="E9" s="3"/>
      <c r="G9" s="212"/>
      <c r="J9" s="244"/>
      <c r="K9" s="244"/>
      <c r="L9" s="244"/>
    </row>
    <row r="10" spans="1:12" s="211" customFormat="1" ht="18" x14ac:dyDescent="0.25">
      <c r="C10" s="222" t="s">
        <v>19</v>
      </c>
      <c r="D10" s="3"/>
      <c r="E10" s="3"/>
      <c r="G10" s="212"/>
      <c r="J10" s="244"/>
      <c r="K10" s="244"/>
      <c r="L10" s="244"/>
    </row>
    <row r="11" spans="1:12" s="211" customFormat="1" x14ac:dyDescent="0.2">
      <c r="D11" s="19"/>
      <c r="E11" s="19"/>
      <c r="G11" s="212"/>
      <c r="J11" s="244"/>
      <c r="K11" s="244"/>
      <c r="L11" s="244"/>
    </row>
    <row r="16" spans="1:12" x14ac:dyDescent="0.2">
      <c r="B16" s="18">
        <v>82</v>
      </c>
      <c r="D16" s="18" t="s">
        <v>131</v>
      </c>
      <c r="F16" s="20"/>
      <c r="G16" s="21">
        <v>1957288.69</v>
      </c>
    </row>
    <row r="17" spans="2:7" x14ac:dyDescent="0.2">
      <c r="B17" s="18">
        <v>821</v>
      </c>
      <c r="D17" s="18" t="s">
        <v>47</v>
      </c>
      <c r="F17" s="214">
        <v>1957288.69</v>
      </c>
      <c r="G17" s="21"/>
    </row>
    <row r="18" spans="2:7" x14ac:dyDescent="0.2">
      <c r="G18" s="21"/>
    </row>
    <row r="19" spans="2:7" x14ac:dyDescent="0.2">
      <c r="D19" s="22"/>
      <c r="F19" s="18" t="s">
        <v>132</v>
      </c>
      <c r="G19" s="21"/>
    </row>
    <row r="20" spans="2:7" ht="13.5" thickBot="1" x14ac:dyDescent="0.25">
      <c r="D20" s="18" t="s">
        <v>95</v>
      </c>
      <c r="G20" s="23">
        <v>1957288.69</v>
      </c>
    </row>
    <row r="21" spans="2:7" ht="13.5" thickTop="1" x14ac:dyDescent="0.2"/>
    <row r="25" spans="2:7" x14ac:dyDescent="0.2">
      <c r="B25" s="18">
        <v>92</v>
      </c>
      <c r="D25" s="18" t="s">
        <v>210</v>
      </c>
    </row>
    <row r="26" spans="2:7" x14ac:dyDescent="0.2">
      <c r="F26" s="20"/>
      <c r="G26" s="21">
        <v>1957288.69</v>
      </c>
    </row>
    <row r="27" spans="2:7" x14ac:dyDescent="0.2">
      <c r="B27" s="18">
        <v>921</v>
      </c>
      <c r="D27" s="18" t="s">
        <v>81</v>
      </c>
      <c r="F27" s="19">
        <v>1957288.69</v>
      </c>
      <c r="G27" s="21"/>
    </row>
    <row r="28" spans="2:7" x14ac:dyDescent="0.2">
      <c r="B28" s="18">
        <v>9210</v>
      </c>
      <c r="D28" s="18" t="s">
        <v>133</v>
      </c>
      <c r="E28" s="214">
        <v>328043.34999999998</v>
      </c>
      <c r="G28" s="21"/>
    </row>
    <row r="29" spans="2:7" x14ac:dyDescent="0.2">
      <c r="B29" s="18">
        <v>9211</v>
      </c>
      <c r="D29" s="18" t="s">
        <v>163</v>
      </c>
      <c r="E29" s="214">
        <v>53156.18</v>
      </c>
      <c r="G29" s="21"/>
    </row>
    <row r="30" spans="2:7" x14ac:dyDescent="0.2">
      <c r="B30" s="18">
        <v>9212</v>
      </c>
      <c r="D30" s="18" t="s">
        <v>134</v>
      </c>
      <c r="E30" s="214">
        <v>34146.33</v>
      </c>
      <c r="G30" s="21"/>
    </row>
    <row r="31" spans="2:7" x14ac:dyDescent="0.2">
      <c r="B31" s="18">
        <v>9213</v>
      </c>
      <c r="D31" s="18" t="s">
        <v>161</v>
      </c>
      <c r="E31" s="214">
        <v>5545.36</v>
      </c>
      <c r="G31" s="21"/>
    </row>
    <row r="32" spans="2:7" x14ac:dyDescent="0.2">
      <c r="B32" s="18">
        <v>9214</v>
      </c>
      <c r="D32" s="18" t="s">
        <v>162</v>
      </c>
      <c r="E32" s="214">
        <v>442392.68</v>
      </c>
      <c r="G32" s="21"/>
    </row>
    <row r="33" spans="2:7" x14ac:dyDescent="0.2">
      <c r="B33" s="18">
        <v>9216</v>
      </c>
      <c r="D33" s="18" t="s">
        <v>135</v>
      </c>
      <c r="E33" s="214">
        <v>1093937.28</v>
      </c>
      <c r="G33" s="21"/>
    </row>
    <row r="34" spans="2:7" x14ac:dyDescent="0.2">
      <c r="B34" s="18">
        <v>9217</v>
      </c>
      <c r="D34" s="18" t="s">
        <v>136</v>
      </c>
      <c r="E34" s="214">
        <v>56.58</v>
      </c>
      <c r="G34" s="21"/>
    </row>
    <row r="35" spans="2:7" x14ac:dyDescent="0.2">
      <c r="B35" s="18">
        <v>9218</v>
      </c>
      <c r="D35" s="18" t="s">
        <v>137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130</v>
      </c>
      <c r="G38" s="26">
        <v>1957288.69</v>
      </c>
    </row>
    <row r="39" spans="2:7" ht="13.5" thickTop="1" x14ac:dyDescent="0.2"/>
    <row r="47" spans="2:7" ht="15.75" customHeight="1" x14ac:dyDescent="0.2"/>
    <row r="49" spans="4:6" x14ac:dyDescent="0.2">
      <c r="D49" s="27" t="s">
        <v>147</v>
      </c>
      <c r="E49" s="27" t="s">
        <v>148</v>
      </c>
    </row>
    <row r="50" spans="4:6" x14ac:dyDescent="0.2">
      <c r="D50" s="18" t="s">
        <v>177</v>
      </c>
      <c r="E50" s="28" t="s">
        <v>165</v>
      </c>
    </row>
    <row r="51" spans="4:6" x14ac:dyDescent="0.2">
      <c r="D51" s="18" t="s">
        <v>149</v>
      </c>
      <c r="E51" s="18" t="s">
        <v>166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178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111</v>
      </c>
      <c r="C2" s="32"/>
      <c r="D2" s="32"/>
      <c r="E2" s="32"/>
      <c r="F2" s="32"/>
      <c r="G2" s="33"/>
      <c r="H2" s="34"/>
      <c r="I2" s="34"/>
      <c r="J2" s="34"/>
      <c r="K2" s="34"/>
      <c r="L2" s="261"/>
      <c r="M2" s="261"/>
      <c r="N2" s="35"/>
    </row>
    <row r="3" spans="2:19" s="29" customFormat="1" ht="15.75" x14ac:dyDescent="0.25">
      <c r="B3" s="31" t="s">
        <v>112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155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179</v>
      </c>
      <c r="C5" s="37" t="s">
        <v>75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180</v>
      </c>
      <c r="S8" s="42">
        <v>0.13</v>
      </c>
    </row>
    <row r="9" spans="2:19" x14ac:dyDescent="0.2">
      <c r="B9" s="88" t="s">
        <v>181</v>
      </c>
      <c r="C9" s="89" t="s">
        <v>113</v>
      </c>
      <c r="D9" s="90" t="s">
        <v>113</v>
      </c>
      <c r="E9" s="91" t="s">
        <v>114</v>
      </c>
      <c r="F9" s="91" t="s">
        <v>182</v>
      </c>
      <c r="G9" s="154" t="s">
        <v>183</v>
      </c>
      <c r="H9" s="259" t="s">
        <v>116</v>
      </c>
      <c r="I9" s="155" t="s">
        <v>184</v>
      </c>
      <c r="J9" s="156"/>
      <c r="K9" s="157" t="s">
        <v>185</v>
      </c>
      <c r="L9" s="158"/>
      <c r="M9" s="159"/>
      <c r="N9" s="160" t="s">
        <v>117</v>
      </c>
      <c r="O9" s="92" t="s">
        <v>186</v>
      </c>
      <c r="P9" s="93" t="s">
        <v>187</v>
      </c>
      <c r="Q9" s="94" t="s">
        <v>188</v>
      </c>
      <c r="R9" s="94" t="s">
        <v>189</v>
      </c>
      <c r="S9" s="94" t="s">
        <v>189</v>
      </c>
    </row>
    <row r="10" spans="2:19" x14ac:dyDescent="0.2">
      <c r="B10" s="95"/>
      <c r="C10" s="96" t="s">
        <v>190</v>
      </c>
      <c r="D10" s="97" t="s">
        <v>118</v>
      </c>
      <c r="E10" s="98" t="s">
        <v>118</v>
      </c>
      <c r="F10" s="99" t="s">
        <v>191</v>
      </c>
      <c r="G10" s="161" t="s">
        <v>119</v>
      </c>
      <c r="H10" s="260"/>
      <c r="I10" s="162" t="s">
        <v>192</v>
      </c>
      <c r="J10" s="163" t="s">
        <v>193</v>
      </c>
      <c r="K10" s="162" t="s">
        <v>192</v>
      </c>
      <c r="L10" s="164" t="s">
        <v>193</v>
      </c>
      <c r="M10" s="162" t="s">
        <v>41</v>
      </c>
      <c r="N10" s="165" t="s">
        <v>194</v>
      </c>
      <c r="O10" s="100" t="s">
        <v>195</v>
      </c>
      <c r="P10" s="100" t="s">
        <v>196</v>
      </c>
      <c r="Q10" s="101" t="s">
        <v>197</v>
      </c>
      <c r="R10" s="101" t="s">
        <v>198</v>
      </c>
      <c r="S10" s="101" t="s">
        <v>199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211</v>
      </c>
      <c r="F11" s="71"/>
      <c r="G11" s="105" t="s">
        <v>173</v>
      </c>
      <c r="H11" s="106" t="s">
        <v>174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212</v>
      </c>
      <c r="F12" s="71"/>
      <c r="G12" s="105" t="s">
        <v>173</v>
      </c>
      <c r="H12" s="106" t="s">
        <v>174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213</v>
      </c>
      <c r="F13" s="71"/>
      <c r="G13" s="105" t="s">
        <v>153</v>
      </c>
      <c r="H13" s="106" t="s">
        <v>167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214</v>
      </c>
      <c r="F14" s="148"/>
      <c r="G14" s="110" t="s">
        <v>42</v>
      </c>
      <c r="H14" s="111" t="s">
        <v>202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215</v>
      </c>
      <c r="F15" s="148"/>
      <c r="G15" s="110" t="s">
        <v>42</v>
      </c>
      <c r="H15" s="111" t="s">
        <v>202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216</v>
      </c>
      <c r="F16" s="166"/>
      <c r="G16" s="105" t="s">
        <v>153</v>
      </c>
      <c r="H16" s="106" t="s">
        <v>167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217</v>
      </c>
      <c r="F17" s="71" t="s">
        <v>218</v>
      </c>
      <c r="G17" s="105" t="s">
        <v>219</v>
      </c>
      <c r="H17" s="106" t="s">
        <v>240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220</v>
      </c>
      <c r="F18" s="148"/>
      <c r="G18" s="110" t="s">
        <v>42</v>
      </c>
      <c r="H18" s="111" t="s">
        <v>202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208</v>
      </c>
      <c r="F19" s="71" t="s">
        <v>221</v>
      </c>
      <c r="G19" s="105" t="s">
        <v>169</v>
      </c>
      <c r="H19" s="106" t="s">
        <v>170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222</v>
      </c>
      <c r="F20" s="168"/>
      <c r="G20" s="105" t="s">
        <v>153</v>
      </c>
      <c r="H20" s="106" t="s">
        <v>167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223</v>
      </c>
      <c r="F21" s="168" t="s">
        <v>224</v>
      </c>
      <c r="G21" s="105" t="s">
        <v>160</v>
      </c>
      <c r="H21" s="106" t="s">
        <v>168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225</v>
      </c>
      <c r="F22" s="168" t="s">
        <v>226</v>
      </c>
      <c r="G22" s="105" t="s">
        <v>175</v>
      </c>
      <c r="H22" s="106" t="s">
        <v>176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227</v>
      </c>
      <c r="F23" s="168"/>
      <c r="G23" s="105" t="s">
        <v>153</v>
      </c>
      <c r="H23" s="106" t="s">
        <v>167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228</v>
      </c>
      <c r="F24" s="168"/>
      <c r="G24" s="105" t="s">
        <v>153</v>
      </c>
      <c r="H24" s="106" t="s">
        <v>167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229</v>
      </c>
      <c r="F25" s="168"/>
      <c r="G25" s="105" t="s">
        <v>153</v>
      </c>
      <c r="H25" s="106" t="s">
        <v>167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230</v>
      </c>
      <c r="F26" s="168"/>
      <c r="G26" s="105" t="s">
        <v>153</v>
      </c>
      <c r="H26" s="106" t="s">
        <v>167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231</v>
      </c>
      <c r="F27" s="168"/>
      <c r="G27" s="105" t="s">
        <v>153</v>
      </c>
      <c r="H27" s="106" t="s">
        <v>167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232</v>
      </c>
      <c r="F28" s="168"/>
      <c r="G28" s="105" t="s">
        <v>153</v>
      </c>
      <c r="H28" s="106" t="s">
        <v>167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233</v>
      </c>
      <c r="F29" s="168"/>
      <c r="G29" s="105" t="s">
        <v>173</v>
      </c>
      <c r="H29" s="106" t="s">
        <v>174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234</v>
      </c>
      <c r="F30" s="168"/>
      <c r="G30" s="105" t="s">
        <v>171</v>
      </c>
      <c r="H30" s="106" t="s">
        <v>172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235</v>
      </c>
      <c r="F31" s="71"/>
      <c r="G31" s="105" t="s">
        <v>171</v>
      </c>
      <c r="H31" s="106" t="s">
        <v>172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236</v>
      </c>
      <c r="F32" s="71"/>
      <c r="G32" s="105" t="s">
        <v>171</v>
      </c>
      <c r="H32" s="106" t="s">
        <v>172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237</v>
      </c>
      <c r="F33" s="71"/>
      <c r="G33" s="105" t="s">
        <v>171</v>
      </c>
      <c r="H33" s="106" t="s">
        <v>172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238</v>
      </c>
      <c r="F34" s="71"/>
      <c r="G34" s="105" t="s">
        <v>153</v>
      </c>
      <c r="H34" s="106" t="s">
        <v>167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239</v>
      </c>
      <c r="F35" s="71"/>
      <c r="G35" s="105" t="s">
        <v>153</v>
      </c>
      <c r="H35" s="106" t="s">
        <v>167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179</v>
      </c>
      <c r="C41" s="37" t="s">
        <v>76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180</v>
      </c>
      <c r="S44" s="42">
        <v>0.13</v>
      </c>
    </row>
    <row r="45" spans="2:19" x14ac:dyDescent="0.2">
      <c r="B45" s="88" t="s">
        <v>181</v>
      </c>
      <c r="C45" s="89" t="s">
        <v>113</v>
      </c>
      <c r="D45" s="90" t="s">
        <v>113</v>
      </c>
      <c r="E45" s="91" t="s">
        <v>114</v>
      </c>
      <c r="F45" s="91" t="s">
        <v>182</v>
      </c>
      <c r="G45" s="185" t="s">
        <v>183</v>
      </c>
      <c r="H45" s="262" t="s">
        <v>116</v>
      </c>
      <c r="I45" s="186" t="s">
        <v>184</v>
      </c>
      <c r="J45" s="187"/>
      <c r="K45" s="188" t="s">
        <v>185</v>
      </c>
      <c r="L45" s="189"/>
      <c r="M45" s="190"/>
      <c r="N45" s="191" t="s">
        <v>117</v>
      </c>
      <c r="O45" s="92" t="s">
        <v>186</v>
      </c>
      <c r="P45" s="93" t="s">
        <v>187</v>
      </c>
      <c r="Q45" s="94" t="s">
        <v>188</v>
      </c>
      <c r="R45" s="94" t="s">
        <v>189</v>
      </c>
      <c r="S45" s="94" t="s">
        <v>189</v>
      </c>
    </row>
    <row r="46" spans="2:19" x14ac:dyDescent="0.2">
      <c r="B46" s="95"/>
      <c r="C46" s="96" t="s">
        <v>190</v>
      </c>
      <c r="D46" s="97" t="s">
        <v>118</v>
      </c>
      <c r="E46" s="98" t="s">
        <v>118</v>
      </c>
      <c r="F46" s="99" t="s">
        <v>191</v>
      </c>
      <c r="G46" s="192" t="s">
        <v>119</v>
      </c>
      <c r="H46" s="263"/>
      <c r="I46" s="193" t="s">
        <v>192</v>
      </c>
      <c r="J46" s="194" t="s">
        <v>193</v>
      </c>
      <c r="K46" s="195" t="s">
        <v>192</v>
      </c>
      <c r="L46" s="196" t="s">
        <v>193</v>
      </c>
      <c r="M46" s="195" t="s">
        <v>41</v>
      </c>
      <c r="N46" s="197" t="s">
        <v>194</v>
      </c>
      <c r="O46" s="100" t="s">
        <v>195</v>
      </c>
      <c r="P46" s="100" t="s">
        <v>196</v>
      </c>
      <c r="Q46" s="101" t="s">
        <v>197</v>
      </c>
      <c r="R46" s="101" t="s">
        <v>198</v>
      </c>
      <c r="S46" s="101" t="s">
        <v>199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271</v>
      </c>
      <c r="F47" s="71"/>
      <c r="G47" s="105" t="s">
        <v>153</v>
      </c>
      <c r="H47" s="106" t="s">
        <v>167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272</v>
      </c>
      <c r="F48" s="71" t="s">
        <v>273</v>
      </c>
      <c r="G48" s="105" t="s">
        <v>169</v>
      </c>
      <c r="H48" s="106" t="s">
        <v>170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274</v>
      </c>
      <c r="F49" s="71"/>
      <c r="G49" s="105" t="s">
        <v>169</v>
      </c>
      <c r="H49" s="106" t="s">
        <v>170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275</v>
      </c>
      <c r="F50" s="71" t="s">
        <v>276</v>
      </c>
      <c r="G50" s="105" t="s">
        <v>175</v>
      </c>
      <c r="H50" s="106" t="s">
        <v>176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277</v>
      </c>
      <c r="F51" s="71" t="s">
        <v>278</v>
      </c>
      <c r="G51" s="105" t="s">
        <v>160</v>
      </c>
      <c r="H51" s="106" t="s">
        <v>168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279</v>
      </c>
      <c r="F52" s="166"/>
      <c r="G52" s="105" t="s">
        <v>173</v>
      </c>
      <c r="H52" s="106" t="s">
        <v>174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280</v>
      </c>
      <c r="F53" s="71"/>
      <c r="G53" s="105" t="s">
        <v>173</v>
      </c>
      <c r="H53" s="106" t="s">
        <v>174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281</v>
      </c>
      <c r="F54" s="71"/>
      <c r="G54" s="105" t="s">
        <v>171</v>
      </c>
      <c r="H54" s="106" t="s">
        <v>172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282</v>
      </c>
      <c r="F55" s="71"/>
      <c r="G55" s="105" t="s">
        <v>171</v>
      </c>
      <c r="H55" s="106" t="s">
        <v>172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283</v>
      </c>
      <c r="F56" s="168"/>
      <c r="G56" s="105" t="s">
        <v>173</v>
      </c>
      <c r="H56" s="106" t="s">
        <v>174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284</v>
      </c>
      <c r="F57" s="198"/>
      <c r="G57" s="110" t="s">
        <v>42</v>
      </c>
      <c r="H57" s="111" t="s">
        <v>202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285</v>
      </c>
      <c r="F58" s="168"/>
      <c r="G58" s="105" t="s">
        <v>153</v>
      </c>
      <c r="H58" s="106" t="s">
        <v>167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179</v>
      </c>
      <c r="C64" s="37" t="s">
        <v>77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180</v>
      </c>
      <c r="S67" s="42">
        <v>0.13</v>
      </c>
      <c r="T67" s="77"/>
    </row>
    <row r="68" spans="2:20" x14ac:dyDescent="0.2">
      <c r="B68" s="88" t="s">
        <v>181</v>
      </c>
      <c r="C68" s="89" t="s">
        <v>113</v>
      </c>
      <c r="D68" s="90" t="s">
        <v>113</v>
      </c>
      <c r="E68" s="91" t="s">
        <v>114</v>
      </c>
      <c r="F68" s="91" t="s">
        <v>182</v>
      </c>
      <c r="G68" s="185" t="s">
        <v>183</v>
      </c>
      <c r="H68" s="262" t="s">
        <v>116</v>
      </c>
      <c r="I68" s="186" t="s">
        <v>184</v>
      </c>
      <c r="J68" s="187"/>
      <c r="K68" s="188" t="s">
        <v>185</v>
      </c>
      <c r="L68" s="189"/>
      <c r="M68" s="190"/>
      <c r="N68" s="191" t="s">
        <v>117</v>
      </c>
      <c r="O68" s="92" t="s">
        <v>186</v>
      </c>
      <c r="P68" s="93" t="s">
        <v>187</v>
      </c>
      <c r="Q68" s="94" t="s">
        <v>188</v>
      </c>
      <c r="R68" s="94" t="s">
        <v>189</v>
      </c>
      <c r="S68" s="94" t="s">
        <v>189</v>
      </c>
      <c r="T68" s="203"/>
    </row>
    <row r="69" spans="2:20" x14ac:dyDescent="0.2">
      <c r="B69" s="95"/>
      <c r="C69" s="96" t="s">
        <v>190</v>
      </c>
      <c r="D69" s="97" t="s">
        <v>118</v>
      </c>
      <c r="E69" s="98" t="s">
        <v>118</v>
      </c>
      <c r="F69" s="99" t="s">
        <v>191</v>
      </c>
      <c r="G69" s="192" t="s">
        <v>119</v>
      </c>
      <c r="H69" s="263"/>
      <c r="I69" s="193" t="s">
        <v>192</v>
      </c>
      <c r="J69" s="194" t="s">
        <v>193</v>
      </c>
      <c r="K69" s="195" t="s">
        <v>192</v>
      </c>
      <c r="L69" s="196" t="s">
        <v>193</v>
      </c>
      <c r="M69" s="195" t="s">
        <v>41</v>
      </c>
      <c r="N69" s="197" t="s">
        <v>194</v>
      </c>
      <c r="O69" s="100" t="s">
        <v>195</v>
      </c>
      <c r="P69" s="100" t="s">
        <v>196</v>
      </c>
      <c r="Q69" s="101" t="s">
        <v>197</v>
      </c>
      <c r="R69" s="101" t="s">
        <v>198</v>
      </c>
      <c r="S69" s="101" t="s">
        <v>199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300</v>
      </c>
      <c r="F70" s="71"/>
      <c r="G70" s="105" t="s">
        <v>153</v>
      </c>
      <c r="H70" s="106" t="s">
        <v>167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301</v>
      </c>
      <c r="F71" s="71"/>
      <c r="G71" s="105" t="s">
        <v>153</v>
      </c>
      <c r="H71" s="106" t="s">
        <v>167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302</v>
      </c>
      <c r="F72" s="71" t="s">
        <v>303</v>
      </c>
      <c r="G72" s="105" t="s">
        <v>169</v>
      </c>
      <c r="H72" s="106" t="s">
        <v>170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304</v>
      </c>
      <c r="F73" s="71" t="s">
        <v>305</v>
      </c>
      <c r="G73" s="105" t="s">
        <v>219</v>
      </c>
      <c r="H73" s="106" t="s">
        <v>240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306</v>
      </c>
      <c r="F74" s="71"/>
      <c r="G74" s="105" t="s">
        <v>153</v>
      </c>
      <c r="H74" s="106" t="s">
        <v>167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307</v>
      </c>
      <c r="F75" s="71"/>
      <c r="G75" s="105" t="s">
        <v>42</v>
      </c>
      <c r="H75" s="106" t="s">
        <v>202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308</v>
      </c>
      <c r="F76" s="71"/>
      <c r="G76" s="105" t="s">
        <v>153</v>
      </c>
      <c r="H76" s="106" t="s">
        <v>167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309</v>
      </c>
      <c r="F77" s="71" t="s">
        <v>310</v>
      </c>
      <c r="G77" s="105" t="s">
        <v>175</v>
      </c>
      <c r="H77" s="106" t="s">
        <v>176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311</v>
      </c>
      <c r="F78" s="148"/>
      <c r="G78" s="110" t="s">
        <v>143</v>
      </c>
      <c r="H78" s="111" t="s">
        <v>152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312</v>
      </c>
      <c r="F79" s="168" t="s">
        <v>313</v>
      </c>
      <c r="G79" s="105" t="s">
        <v>160</v>
      </c>
      <c r="H79" s="106" t="s">
        <v>168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314</v>
      </c>
      <c r="F80" s="168"/>
      <c r="G80" s="105" t="s">
        <v>153</v>
      </c>
      <c r="H80" s="106" t="s">
        <v>167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315</v>
      </c>
      <c r="F81" s="168"/>
      <c r="G81" s="105" t="s">
        <v>173</v>
      </c>
      <c r="H81" s="106" t="s">
        <v>174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316</v>
      </c>
      <c r="F82" s="168" t="s">
        <v>317</v>
      </c>
      <c r="G82" s="105" t="s">
        <v>171</v>
      </c>
      <c r="H82" s="106" t="s">
        <v>172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318</v>
      </c>
      <c r="F83" s="168" t="s">
        <v>319</v>
      </c>
      <c r="G83" s="105" t="s">
        <v>320</v>
      </c>
      <c r="H83" s="106" t="s">
        <v>325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321</v>
      </c>
      <c r="F84" s="168" t="s">
        <v>322</v>
      </c>
      <c r="G84" s="105" t="s">
        <v>171</v>
      </c>
      <c r="H84" s="106" t="s">
        <v>172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323</v>
      </c>
      <c r="F85" s="198"/>
      <c r="G85" s="110" t="s">
        <v>42</v>
      </c>
      <c r="H85" s="111" t="s">
        <v>202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324</v>
      </c>
      <c r="F86" s="168"/>
      <c r="G86" s="105" t="s">
        <v>153</v>
      </c>
      <c r="H86" s="106" t="s">
        <v>167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154</v>
      </c>
      <c r="C2" s="51"/>
      <c r="D2" s="51"/>
      <c r="E2" s="55"/>
      <c r="F2" s="56"/>
    </row>
    <row r="3" spans="2:19" x14ac:dyDescent="0.2">
      <c r="B3" s="57" t="s">
        <v>111</v>
      </c>
      <c r="C3" s="51"/>
      <c r="D3" s="51"/>
      <c r="E3" s="57"/>
      <c r="F3" s="56"/>
    </row>
    <row r="4" spans="2:19" x14ac:dyDescent="0.2">
      <c r="B4" s="58" t="s">
        <v>112</v>
      </c>
      <c r="C4" s="51"/>
      <c r="D4" s="51"/>
      <c r="E4" s="55"/>
      <c r="F4" s="59"/>
    </row>
    <row r="5" spans="2:19" x14ac:dyDescent="0.2">
      <c r="B5" s="58" t="s">
        <v>155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200</v>
      </c>
      <c r="C7" s="115"/>
      <c r="D7" s="116"/>
      <c r="E7" s="117" t="s">
        <v>75</v>
      </c>
      <c r="F7" s="118" t="s">
        <v>83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114</v>
      </c>
      <c r="D11" s="128" t="s">
        <v>13</v>
      </c>
      <c r="E11" s="128"/>
      <c r="F11" s="128" t="s">
        <v>68</v>
      </c>
      <c r="G11" s="128"/>
      <c r="H11" s="129" t="s">
        <v>69</v>
      </c>
      <c r="I11" s="130"/>
      <c r="J11" s="130"/>
      <c r="K11" s="130"/>
      <c r="L11" s="149"/>
    </row>
    <row r="12" spans="2:19" x14ac:dyDescent="0.2">
      <c r="B12" s="131" t="s">
        <v>70</v>
      </c>
      <c r="C12" s="132" t="s">
        <v>71</v>
      </c>
      <c r="D12" s="132" t="s">
        <v>118</v>
      </c>
      <c r="E12" s="132" t="s">
        <v>72</v>
      </c>
      <c r="F12" s="132" t="s">
        <v>119</v>
      </c>
      <c r="G12" s="132" t="s">
        <v>73</v>
      </c>
      <c r="H12" s="133" t="s">
        <v>43</v>
      </c>
      <c r="I12" s="130"/>
      <c r="J12" s="133" t="s">
        <v>74</v>
      </c>
      <c r="K12" s="130"/>
      <c r="L12" s="150" t="s">
        <v>139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140</v>
      </c>
      <c r="I13" s="137" t="s">
        <v>141</v>
      </c>
      <c r="J13" s="151" t="s">
        <v>142</v>
      </c>
      <c r="K13" s="151" t="s">
        <v>41</v>
      </c>
      <c r="L13" s="152" t="s">
        <v>43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203</v>
      </c>
      <c r="N14" s="67"/>
      <c r="O14" s="264" t="s">
        <v>270</v>
      </c>
      <c r="P14" s="264"/>
      <c r="Q14" s="264"/>
      <c r="R14" s="264"/>
    </row>
    <row r="15" spans="2:19" x14ac:dyDescent="0.2">
      <c r="B15" s="142">
        <v>42738</v>
      </c>
      <c r="C15" s="139" t="s">
        <v>241</v>
      </c>
      <c r="D15" s="139" t="s">
        <v>201</v>
      </c>
      <c r="E15" s="143" t="s">
        <v>202</v>
      </c>
      <c r="F15" s="143" t="s">
        <v>42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202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242</v>
      </c>
      <c r="D16" s="139" t="s">
        <v>201</v>
      </c>
      <c r="E16" s="143" t="s">
        <v>202</v>
      </c>
      <c r="F16" s="143" t="s">
        <v>42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152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243</v>
      </c>
      <c r="D17" s="139" t="s">
        <v>201</v>
      </c>
      <c r="E17" s="143" t="s">
        <v>202</v>
      </c>
      <c r="F17" s="143" t="s">
        <v>42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244</v>
      </c>
      <c r="D18" s="139" t="s">
        <v>201</v>
      </c>
      <c r="E18" s="143" t="s">
        <v>202</v>
      </c>
      <c r="F18" s="143" t="s">
        <v>42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202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245</v>
      </c>
      <c r="D19" s="139" t="s">
        <v>201</v>
      </c>
      <c r="E19" s="143" t="s">
        <v>202</v>
      </c>
      <c r="F19" s="143" t="s">
        <v>42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152</v>
      </c>
      <c r="R19" s="146">
        <f t="shared" si="2"/>
        <v>0</v>
      </c>
    </row>
    <row r="20" spans="2:26" x14ac:dyDescent="0.2">
      <c r="B20" s="142">
        <v>42746</v>
      </c>
      <c r="C20" s="139" t="s">
        <v>246</v>
      </c>
      <c r="D20" s="139" t="s">
        <v>201</v>
      </c>
      <c r="E20" s="143" t="s">
        <v>152</v>
      </c>
      <c r="F20" s="143" t="s">
        <v>143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247</v>
      </c>
      <c r="D21" s="139" t="s">
        <v>201</v>
      </c>
      <c r="E21" s="143" t="s">
        <v>17</v>
      </c>
      <c r="F21" s="143" t="s">
        <v>144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202</v>
      </c>
      <c r="R21" s="146">
        <f t="shared" si="2"/>
        <v>430.66</v>
      </c>
    </row>
    <row r="22" spans="2:26" x14ac:dyDescent="0.2">
      <c r="B22" s="170">
        <v>42746</v>
      </c>
      <c r="C22" s="171" t="s">
        <v>248</v>
      </c>
      <c r="D22" s="171" t="s">
        <v>201</v>
      </c>
      <c r="E22" s="172" t="s">
        <v>46</v>
      </c>
      <c r="F22" s="172" t="s">
        <v>145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152</v>
      </c>
      <c r="R22" s="146">
        <f t="shared" si="2"/>
        <v>30.64</v>
      </c>
    </row>
    <row r="23" spans="2:26" x14ac:dyDescent="0.2">
      <c r="B23" s="142">
        <v>42747</v>
      </c>
      <c r="C23" s="139" t="s">
        <v>249</v>
      </c>
      <c r="D23" s="139" t="s">
        <v>201</v>
      </c>
      <c r="E23" s="143" t="s">
        <v>202</v>
      </c>
      <c r="F23" s="143" t="s">
        <v>42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250</v>
      </c>
      <c r="D24" s="139" t="s">
        <v>201</v>
      </c>
      <c r="E24" s="143" t="s">
        <v>202</v>
      </c>
      <c r="F24" s="143" t="s">
        <v>42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202</v>
      </c>
      <c r="R24" s="146">
        <f t="shared" si="2"/>
        <v>0</v>
      </c>
    </row>
    <row r="25" spans="2:26" x14ac:dyDescent="0.2">
      <c r="B25" s="142">
        <v>42748</v>
      </c>
      <c r="C25" s="139" t="s">
        <v>251</v>
      </c>
      <c r="D25" s="139" t="s">
        <v>201</v>
      </c>
      <c r="E25" s="143" t="s">
        <v>202</v>
      </c>
      <c r="F25" s="143" t="s">
        <v>42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152</v>
      </c>
      <c r="R25" s="146">
        <f t="shared" si="2"/>
        <v>0</v>
      </c>
    </row>
    <row r="26" spans="2:26" x14ac:dyDescent="0.2">
      <c r="B26" s="142">
        <v>42748</v>
      </c>
      <c r="C26" s="139" t="s">
        <v>252</v>
      </c>
      <c r="D26" s="139" t="s">
        <v>201</v>
      </c>
      <c r="E26" s="143" t="s">
        <v>202</v>
      </c>
      <c r="F26" s="143" t="s">
        <v>42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253</v>
      </c>
      <c r="D27" s="139" t="s">
        <v>201</v>
      </c>
      <c r="E27" s="143" t="s">
        <v>202</v>
      </c>
      <c r="F27" s="143" t="s">
        <v>42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202</v>
      </c>
      <c r="R27" s="184">
        <f>-X36</f>
        <v>486.88</v>
      </c>
    </row>
    <row r="28" spans="2:26" x14ac:dyDescent="0.2">
      <c r="B28" s="142">
        <v>42752</v>
      </c>
      <c r="C28" s="139" t="s">
        <v>254</v>
      </c>
      <c r="D28" s="139" t="s">
        <v>201</v>
      </c>
      <c r="E28" s="143" t="s">
        <v>202</v>
      </c>
      <c r="F28" s="143" t="s">
        <v>42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255</v>
      </c>
      <c r="D29" s="139" t="s">
        <v>201</v>
      </c>
      <c r="E29" s="143" t="s">
        <v>202</v>
      </c>
      <c r="F29" s="143" t="s">
        <v>42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256</v>
      </c>
      <c r="D30" s="139" t="s">
        <v>201</v>
      </c>
      <c r="E30" s="143" t="s">
        <v>202</v>
      </c>
      <c r="F30" s="143" t="s">
        <v>42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209</v>
      </c>
      <c r="Y30" s="53" t="s">
        <v>268</v>
      </c>
      <c r="Z30" s="53" t="s">
        <v>150</v>
      </c>
    </row>
    <row r="31" spans="2:26" x14ac:dyDescent="0.2">
      <c r="B31" s="142">
        <v>42754</v>
      </c>
      <c r="C31" s="139" t="s">
        <v>257</v>
      </c>
      <c r="D31" s="139" t="s">
        <v>201</v>
      </c>
      <c r="E31" s="143" t="s">
        <v>202</v>
      </c>
      <c r="F31" s="143" t="s">
        <v>42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158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258</v>
      </c>
      <c r="D32" s="139" t="s">
        <v>201</v>
      </c>
      <c r="E32" s="143" t="s">
        <v>202</v>
      </c>
      <c r="F32" s="143" t="s">
        <v>42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159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259</v>
      </c>
      <c r="D33" s="139" t="s">
        <v>201</v>
      </c>
      <c r="E33" s="143" t="s">
        <v>202</v>
      </c>
      <c r="F33" s="143" t="s">
        <v>42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164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260</v>
      </c>
      <c r="D34" s="139" t="s">
        <v>201</v>
      </c>
      <c r="E34" s="143" t="s">
        <v>202</v>
      </c>
      <c r="F34" s="143" t="s">
        <v>42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269</v>
      </c>
    </row>
    <row r="35" spans="2:28" x14ac:dyDescent="0.2">
      <c r="B35" s="142">
        <v>42758</v>
      </c>
      <c r="C35" s="139" t="s">
        <v>261</v>
      </c>
      <c r="D35" s="139" t="s">
        <v>201</v>
      </c>
      <c r="E35" s="143" t="s">
        <v>202</v>
      </c>
      <c r="F35" s="143" t="s">
        <v>42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66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262</v>
      </c>
      <c r="D36" s="139" t="s">
        <v>201</v>
      </c>
      <c r="E36" s="143" t="s">
        <v>202</v>
      </c>
      <c r="F36" s="143" t="s">
        <v>42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263</v>
      </c>
      <c r="D37" s="139" t="s">
        <v>201</v>
      </c>
      <c r="E37" s="143" t="s">
        <v>202</v>
      </c>
      <c r="F37" s="143" t="s">
        <v>42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67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264</v>
      </c>
      <c r="D38" s="139" t="s">
        <v>201</v>
      </c>
      <c r="E38" s="143" t="s">
        <v>202</v>
      </c>
      <c r="F38" s="143" t="s">
        <v>42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265</v>
      </c>
      <c r="D39" s="139" t="s">
        <v>201</v>
      </c>
      <c r="E39" s="143" t="s">
        <v>202</v>
      </c>
      <c r="F39" s="143" t="s">
        <v>42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266</v>
      </c>
      <c r="D40" s="139" t="s">
        <v>201</v>
      </c>
      <c r="E40" s="143" t="s">
        <v>202</v>
      </c>
      <c r="F40" s="143" t="s">
        <v>42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267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200</v>
      </c>
      <c r="C46" s="115"/>
      <c r="D46" s="116"/>
      <c r="E46" s="117" t="s">
        <v>76</v>
      </c>
      <c r="F46" s="118" t="s">
        <v>83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114</v>
      </c>
      <c r="D50" s="128" t="s">
        <v>13</v>
      </c>
      <c r="E50" s="128"/>
      <c r="F50" s="128" t="s">
        <v>68</v>
      </c>
      <c r="G50" s="128"/>
      <c r="H50" s="129" t="s">
        <v>69</v>
      </c>
      <c r="I50" s="130"/>
      <c r="J50" s="130"/>
      <c r="K50" s="130"/>
      <c r="L50" s="149"/>
    </row>
    <row r="51" spans="2:28" x14ac:dyDescent="0.2">
      <c r="B51" s="131" t="s">
        <v>70</v>
      </c>
      <c r="C51" s="132" t="s">
        <v>71</v>
      </c>
      <c r="D51" s="132" t="s">
        <v>118</v>
      </c>
      <c r="E51" s="132" t="s">
        <v>72</v>
      </c>
      <c r="F51" s="132" t="s">
        <v>119</v>
      </c>
      <c r="G51" s="132" t="s">
        <v>73</v>
      </c>
      <c r="H51" s="133" t="s">
        <v>43</v>
      </c>
      <c r="I51" s="130"/>
      <c r="J51" s="133" t="s">
        <v>74</v>
      </c>
      <c r="K51" s="130"/>
      <c r="L51" s="150" t="s">
        <v>139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140</v>
      </c>
      <c r="I52" s="137" t="s">
        <v>141</v>
      </c>
      <c r="J52" s="151" t="s">
        <v>142</v>
      </c>
      <c r="K52" s="151" t="s">
        <v>41</v>
      </c>
      <c r="L52" s="152" t="s">
        <v>43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203</v>
      </c>
    </row>
    <row r="54" spans="2:28" x14ac:dyDescent="0.2">
      <c r="B54" s="142">
        <v>42769</v>
      </c>
      <c r="C54" s="139" t="s">
        <v>286</v>
      </c>
      <c r="D54" s="139" t="s">
        <v>201</v>
      </c>
      <c r="E54" s="143" t="s">
        <v>202</v>
      </c>
      <c r="F54" s="143" t="s">
        <v>42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287</v>
      </c>
      <c r="D55" s="139" t="s">
        <v>201</v>
      </c>
      <c r="E55" s="143" t="s">
        <v>152</v>
      </c>
      <c r="F55" s="143" t="s">
        <v>143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64" t="s">
        <v>270</v>
      </c>
      <c r="P55" s="264"/>
      <c r="Q55" s="264"/>
      <c r="R55" s="264"/>
    </row>
    <row r="56" spans="2:28" x14ac:dyDescent="0.2">
      <c r="B56" s="142">
        <v>42769</v>
      </c>
      <c r="C56" s="139" t="s">
        <v>288</v>
      </c>
      <c r="D56" s="139" t="s">
        <v>201</v>
      </c>
      <c r="E56" s="143" t="s">
        <v>17</v>
      </c>
      <c r="F56" s="143" t="s">
        <v>144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76</v>
      </c>
      <c r="P56" s="16">
        <v>51000200001</v>
      </c>
      <c r="Q56" s="143" t="s">
        <v>202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289</v>
      </c>
      <c r="D57" s="171" t="s">
        <v>201</v>
      </c>
      <c r="E57" s="172" t="s">
        <v>46</v>
      </c>
      <c r="F57" s="172" t="s">
        <v>145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76</v>
      </c>
      <c r="P57" s="16">
        <v>51000200001</v>
      </c>
      <c r="Q57" s="143" t="s">
        <v>152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290</v>
      </c>
      <c r="D58" s="139" t="s">
        <v>201</v>
      </c>
      <c r="E58" s="143" t="s">
        <v>291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76</v>
      </c>
      <c r="P58" s="16">
        <v>51000200001</v>
      </c>
      <c r="Q58" s="143" t="s">
        <v>17</v>
      </c>
      <c r="R58" s="146">
        <f t="shared" si="7"/>
        <v>0</v>
      </c>
      <c r="U58" s="62" t="s">
        <v>209</v>
      </c>
      <c r="Y58" s="53" t="s">
        <v>268</v>
      </c>
      <c r="Z58" s="53" t="s">
        <v>150</v>
      </c>
    </row>
    <row r="59" spans="2:28" x14ac:dyDescent="0.2">
      <c r="B59" s="142">
        <v>42790</v>
      </c>
      <c r="C59" s="139" t="s">
        <v>292</v>
      </c>
      <c r="D59" s="139" t="s">
        <v>201</v>
      </c>
      <c r="E59" s="143" t="s">
        <v>291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76</v>
      </c>
      <c r="P59" s="16">
        <v>51000200002</v>
      </c>
      <c r="Q59" s="143" t="s">
        <v>202</v>
      </c>
      <c r="R59" s="146">
        <f t="shared" si="7"/>
        <v>294.99</v>
      </c>
      <c r="T59" s="53">
        <v>51000200001</v>
      </c>
      <c r="U59" s="53" t="s">
        <v>158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293</v>
      </c>
      <c r="D60" s="139" t="s">
        <v>201</v>
      </c>
      <c r="E60" s="143" t="s">
        <v>291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76</v>
      </c>
      <c r="P60" s="16">
        <v>51000200002</v>
      </c>
      <c r="Q60" s="143" t="s">
        <v>152</v>
      </c>
      <c r="R60" s="146">
        <f t="shared" si="7"/>
        <v>0</v>
      </c>
      <c r="T60" s="53">
        <v>51000200002</v>
      </c>
      <c r="U60" s="53" t="s">
        <v>159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294</v>
      </c>
      <c r="D61" s="139" t="s">
        <v>201</v>
      </c>
      <c r="E61" s="143" t="s">
        <v>291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76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164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295</v>
      </c>
      <c r="D62" s="139" t="s">
        <v>201</v>
      </c>
      <c r="E62" s="143" t="s">
        <v>291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76</v>
      </c>
      <c r="P62" s="16">
        <v>51220200001</v>
      </c>
      <c r="Q62" s="143" t="s">
        <v>202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299</v>
      </c>
    </row>
    <row r="63" spans="2:28" x14ac:dyDescent="0.2">
      <c r="B63" s="142">
        <v>42790</v>
      </c>
      <c r="C63" s="139" t="s">
        <v>296</v>
      </c>
      <c r="D63" s="139" t="s">
        <v>201</v>
      </c>
      <c r="E63" s="143" t="s">
        <v>291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76</v>
      </c>
      <c r="P63" s="16">
        <v>51220200001</v>
      </c>
      <c r="Q63" s="143" t="s">
        <v>152</v>
      </c>
      <c r="R63" s="146">
        <f t="shared" si="7"/>
        <v>21.46</v>
      </c>
      <c r="T63" s="206">
        <v>52120000003</v>
      </c>
      <c r="U63" s="206" t="s">
        <v>66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297</v>
      </c>
      <c r="D64" s="139" t="s">
        <v>201</v>
      </c>
      <c r="E64" s="143" t="s">
        <v>202</v>
      </c>
      <c r="F64" s="143" t="s">
        <v>42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76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298</v>
      </c>
      <c r="D65" s="139" t="s">
        <v>201</v>
      </c>
      <c r="E65" s="143" t="s">
        <v>202</v>
      </c>
      <c r="F65" s="143" t="s">
        <v>42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76</v>
      </c>
      <c r="P65" s="16">
        <v>52200000001</v>
      </c>
      <c r="Q65" s="143" t="s">
        <v>202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76</v>
      </c>
      <c r="P66" s="16">
        <v>52200000001</v>
      </c>
      <c r="Q66" s="143" t="s">
        <v>152</v>
      </c>
      <c r="R66" s="146">
        <f t="shared" si="7"/>
        <v>0</v>
      </c>
    </row>
    <row r="67" spans="2:26" x14ac:dyDescent="0.2">
      <c r="J67" s="68"/>
      <c r="O67" s="183" t="s">
        <v>76</v>
      </c>
      <c r="P67" s="16">
        <v>52200000001</v>
      </c>
      <c r="Q67" s="143" t="s">
        <v>17</v>
      </c>
      <c r="R67" s="146">
        <f t="shared" si="7"/>
        <v>0</v>
      </c>
      <c r="W67" s="62" t="s">
        <v>267</v>
      </c>
      <c r="X67" s="145">
        <f>X65-X63-X64-X61</f>
        <v>-2645.1000000000004</v>
      </c>
    </row>
    <row r="68" spans="2:26" x14ac:dyDescent="0.2">
      <c r="O68" s="183" t="s">
        <v>76</v>
      </c>
      <c r="P68" s="177">
        <v>52200000001</v>
      </c>
      <c r="Q68" s="178" t="s">
        <v>202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200</v>
      </c>
      <c r="C72" s="115"/>
      <c r="D72" s="116"/>
      <c r="E72" s="117" t="s">
        <v>77</v>
      </c>
      <c r="F72" s="118" t="s">
        <v>83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114</v>
      </c>
      <c r="D76" s="128" t="s">
        <v>13</v>
      </c>
      <c r="E76" s="128"/>
      <c r="F76" s="128" t="s">
        <v>68</v>
      </c>
      <c r="G76" s="128"/>
      <c r="H76" s="129" t="s">
        <v>69</v>
      </c>
      <c r="I76" s="130"/>
      <c r="J76" s="130"/>
      <c r="K76" s="130"/>
      <c r="L76" s="149"/>
    </row>
    <row r="77" spans="2:26" x14ac:dyDescent="0.2">
      <c r="B77" s="131" t="s">
        <v>70</v>
      </c>
      <c r="C77" s="132" t="s">
        <v>71</v>
      </c>
      <c r="D77" s="132" t="s">
        <v>118</v>
      </c>
      <c r="E77" s="132" t="s">
        <v>72</v>
      </c>
      <c r="F77" s="132" t="s">
        <v>119</v>
      </c>
      <c r="G77" s="132" t="s">
        <v>73</v>
      </c>
      <c r="H77" s="133" t="s">
        <v>43</v>
      </c>
      <c r="I77" s="130"/>
      <c r="J77" s="133" t="s">
        <v>74</v>
      </c>
      <c r="K77" s="130"/>
      <c r="L77" s="150" t="s">
        <v>139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140</v>
      </c>
      <c r="I78" s="137" t="s">
        <v>141</v>
      </c>
      <c r="J78" s="151" t="s">
        <v>142</v>
      </c>
      <c r="K78" s="151" t="s">
        <v>41</v>
      </c>
      <c r="L78" s="152" t="s">
        <v>43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203</v>
      </c>
      <c r="O79" s="264" t="s">
        <v>270</v>
      </c>
      <c r="P79" s="264"/>
      <c r="Q79" s="264"/>
      <c r="R79" s="264"/>
    </row>
    <row r="80" spans="2:26" x14ac:dyDescent="0.2">
      <c r="B80" s="170">
        <v>42796</v>
      </c>
      <c r="C80" s="171" t="s">
        <v>326</v>
      </c>
      <c r="D80" s="171" t="s">
        <v>201</v>
      </c>
      <c r="E80" s="172" t="s">
        <v>46</v>
      </c>
      <c r="F80" s="172" t="s">
        <v>145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77</v>
      </c>
      <c r="P80" s="16">
        <v>51000200001</v>
      </c>
      <c r="Q80" s="143" t="s">
        <v>202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327</v>
      </c>
      <c r="D81" s="171" t="s">
        <v>201</v>
      </c>
      <c r="E81" s="172" t="s">
        <v>46</v>
      </c>
      <c r="F81" s="172" t="s">
        <v>145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77</v>
      </c>
      <c r="P81" s="16">
        <v>51000200001</v>
      </c>
      <c r="Q81" s="143" t="s">
        <v>152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328</v>
      </c>
      <c r="D82" s="139" t="s">
        <v>201</v>
      </c>
      <c r="E82" s="143" t="s">
        <v>152</v>
      </c>
      <c r="F82" s="143" t="s">
        <v>143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77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209</v>
      </c>
      <c r="Y82" s="53" t="s">
        <v>268</v>
      </c>
      <c r="Z82" s="53" t="s">
        <v>150</v>
      </c>
    </row>
    <row r="83" spans="2:30" x14ac:dyDescent="0.2">
      <c r="B83" s="142">
        <v>42797</v>
      </c>
      <c r="C83" s="139" t="s">
        <v>329</v>
      </c>
      <c r="D83" s="139" t="s">
        <v>201</v>
      </c>
      <c r="E83" s="143" t="s">
        <v>152</v>
      </c>
      <c r="F83" s="143" t="s">
        <v>143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77</v>
      </c>
      <c r="P83" s="16">
        <v>51000200002</v>
      </c>
      <c r="Q83" s="143" t="s">
        <v>202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346</v>
      </c>
    </row>
    <row r="84" spans="2:30" x14ac:dyDescent="0.2">
      <c r="B84" s="142"/>
      <c r="C84" s="139" t="s">
        <v>330</v>
      </c>
      <c r="D84" s="139" t="s">
        <v>201</v>
      </c>
      <c r="E84" s="143" t="s">
        <v>291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77</v>
      </c>
      <c r="P84" s="16">
        <v>51000200002</v>
      </c>
      <c r="Q84" s="143" t="s">
        <v>152</v>
      </c>
      <c r="R84" s="209">
        <f>SUMIFS($J$80:$J$99,$E$80:$E$99,Q84,$M$80:$M$99,P84)+((J92+J96)/2)</f>
        <v>34.950000000000003</v>
      </c>
      <c r="T84" s="53">
        <v>51000100002</v>
      </c>
      <c r="U84" s="53" t="s">
        <v>157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346</v>
      </c>
    </row>
    <row r="85" spans="2:30" x14ac:dyDescent="0.2">
      <c r="B85" s="142"/>
      <c r="C85" s="139" t="s">
        <v>331</v>
      </c>
      <c r="D85" s="139" t="s">
        <v>201</v>
      </c>
      <c r="E85" s="143" t="s">
        <v>291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77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158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332</v>
      </c>
      <c r="D86" s="139" t="s">
        <v>201</v>
      </c>
      <c r="E86" s="143" t="s">
        <v>291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77</v>
      </c>
      <c r="P86" s="16">
        <v>51220200001</v>
      </c>
      <c r="Q86" s="143" t="s">
        <v>202</v>
      </c>
      <c r="R86" s="146">
        <f t="shared" si="13"/>
        <v>431.29</v>
      </c>
      <c r="T86" s="53">
        <v>51000200002</v>
      </c>
      <c r="U86" s="53" t="s">
        <v>159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333</v>
      </c>
      <c r="D87" s="139" t="s">
        <v>201</v>
      </c>
      <c r="E87" s="143" t="s">
        <v>152</v>
      </c>
      <c r="F87" s="143" t="s">
        <v>143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77</v>
      </c>
      <c r="P87" s="16">
        <v>51220200001</v>
      </c>
      <c r="Q87" s="143" t="s">
        <v>152</v>
      </c>
      <c r="R87" s="146">
        <f t="shared" si="13"/>
        <v>48.37</v>
      </c>
      <c r="T87" s="206">
        <v>51220200000</v>
      </c>
      <c r="U87" s="206" t="s">
        <v>164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334</v>
      </c>
      <c r="D88" s="139" t="s">
        <v>201</v>
      </c>
      <c r="E88" s="143" t="s">
        <v>17</v>
      </c>
      <c r="F88" s="143" t="s">
        <v>144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77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348</v>
      </c>
      <c r="AD88" s="53" t="s">
        <v>347</v>
      </c>
    </row>
    <row r="89" spans="2:30" x14ac:dyDescent="0.2">
      <c r="B89" s="170">
        <v>42800</v>
      </c>
      <c r="C89" s="171" t="s">
        <v>335</v>
      </c>
      <c r="D89" s="171" t="s">
        <v>201</v>
      </c>
      <c r="E89" s="172" t="s">
        <v>46</v>
      </c>
      <c r="F89" s="172" t="s">
        <v>145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77</v>
      </c>
      <c r="P89" s="16">
        <v>52200000001</v>
      </c>
      <c r="Q89" s="143" t="s">
        <v>202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336</v>
      </c>
      <c r="D90" s="139" t="s">
        <v>201</v>
      </c>
      <c r="E90" s="143" t="s">
        <v>202</v>
      </c>
      <c r="F90" s="143" t="s">
        <v>42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77</v>
      </c>
      <c r="P90" s="16">
        <v>52200000001</v>
      </c>
      <c r="Q90" s="143" t="s">
        <v>152</v>
      </c>
      <c r="R90" s="146">
        <f t="shared" si="13"/>
        <v>0</v>
      </c>
      <c r="T90" s="206">
        <v>52120000003</v>
      </c>
      <c r="U90" s="206" t="s">
        <v>66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337</v>
      </c>
      <c r="D91" s="139" t="s">
        <v>201</v>
      </c>
      <c r="E91" s="143" t="s">
        <v>291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77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338</v>
      </c>
      <c r="D92" s="139" t="s">
        <v>201</v>
      </c>
      <c r="E92" s="143" t="s">
        <v>152</v>
      </c>
      <c r="F92" s="143" t="s">
        <v>143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349</v>
      </c>
      <c r="O92" s="183" t="s">
        <v>77</v>
      </c>
      <c r="P92" s="177">
        <v>52200000001</v>
      </c>
      <c r="Q92" s="178" t="s">
        <v>202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339</v>
      </c>
      <c r="D93" s="139" t="s">
        <v>201</v>
      </c>
      <c r="E93" s="143" t="s">
        <v>291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340</v>
      </c>
      <c r="D94" s="139" t="s">
        <v>201</v>
      </c>
      <c r="E94" s="143" t="s">
        <v>291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267</v>
      </c>
      <c r="X94" s="145">
        <f>X92-X87-X89-X90-X91</f>
        <v>-34548.22</v>
      </c>
    </row>
    <row r="95" spans="2:30" x14ac:dyDescent="0.2">
      <c r="B95" s="142"/>
      <c r="C95" s="139" t="s">
        <v>341</v>
      </c>
      <c r="D95" s="139" t="s">
        <v>201</v>
      </c>
      <c r="E95" s="143" t="s">
        <v>291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342</v>
      </c>
      <c r="D96" s="139" t="s">
        <v>201</v>
      </c>
      <c r="E96" s="143" t="s">
        <v>152</v>
      </c>
      <c r="F96" s="143" t="s">
        <v>143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349</v>
      </c>
      <c r="W96" s="62" t="s">
        <v>350</v>
      </c>
      <c r="X96" s="145">
        <f>J100</f>
        <v>34540.710000000006</v>
      </c>
    </row>
    <row r="97" spans="2:24" x14ac:dyDescent="0.2">
      <c r="B97" s="142"/>
      <c r="C97" s="139" t="s">
        <v>343</v>
      </c>
      <c r="D97" s="139" t="s">
        <v>201</v>
      </c>
      <c r="E97" s="143" t="s">
        <v>291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351</v>
      </c>
      <c r="X97" s="145">
        <f>X94+X96</f>
        <v>-7.5099999999947613</v>
      </c>
    </row>
    <row r="98" spans="2:24" x14ac:dyDescent="0.2">
      <c r="B98" s="170">
        <v>42824</v>
      </c>
      <c r="C98" s="171" t="s">
        <v>344</v>
      </c>
      <c r="D98" s="171" t="s">
        <v>201</v>
      </c>
      <c r="E98" s="172" t="s">
        <v>46</v>
      </c>
      <c r="F98" s="172" t="s">
        <v>145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345</v>
      </c>
      <c r="D99" s="171" t="s">
        <v>201</v>
      </c>
      <c r="E99" s="172" t="s">
        <v>46</v>
      </c>
      <c r="F99" s="172" t="s">
        <v>145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270</v>
      </c>
    </row>
    <row r="103" spans="2:24" x14ac:dyDescent="0.2">
      <c r="J103" s="68">
        <f>J80+J81+J89+J98+J99</f>
        <v>33538.65</v>
      </c>
      <c r="K103" s="51" t="s">
        <v>352</v>
      </c>
    </row>
    <row r="104" spans="2:24" x14ac:dyDescent="0.2">
      <c r="J104" s="68">
        <f>J100-J102-J103</f>
        <v>-472.14999999999418</v>
      </c>
      <c r="K104" s="51" t="s">
        <v>353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2017-10-09T16:01:37Z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